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wwu\Desktop\性別統計相關\115性別\行政院性平處—統計指標管理(115)\107-表5.女性創業育成課程培訓人次性別統計(202560731)\"/>
    </mc:Choice>
  </mc:AlternateContent>
  <xr:revisionPtr revIDLastSave="0" documentId="13_ncr:1_{F5A044F9-11DE-46EC-B882-59F53BADE7EA}" xr6:coauthVersionLast="47" xr6:coauthVersionMax="47" xr10:uidLastSave="{00000000-0000-0000-0000-000000000000}"/>
  <bookViews>
    <workbookView xWindow="1425" yWindow="1050" windowWidth="24840" windowHeight="13245" tabRatio="500" xr2:uid="{00000000-000D-0000-FFFF-FFFF00000000}"/>
  </bookViews>
  <sheets>
    <sheet name="女性創業育成課程培訓人次" sheetId="1" r:id="rId1"/>
    <sheet name="114女性創業育成課程培訓人次 (年齡及身分)" sheetId="3" r:id="rId2"/>
  </sheets>
  <definedNames>
    <definedName name="_xlnm.Print_Area" localSheetId="0">女性創業育成課程培訓人次!$A$1:$H$45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1" i="3" l="1"/>
  <c r="C10" i="3"/>
  <c r="C9" i="3"/>
  <c r="C8" i="3"/>
  <c r="B8" i="3"/>
  <c r="G32" i="1" l="1"/>
  <c r="F32" i="1"/>
  <c r="C23" i="1"/>
  <c r="D23" i="1" s="1"/>
  <c r="C24" i="1"/>
  <c r="D24" i="1" s="1"/>
  <c r="C25" i="1"/>
  <c r="F25" i="1" s="1"/>
  <c r="C26" i="1"/>
  <c r="F26" i="1" s="1"/>
  <c r="F28" i="1"/>
  <c r="H29" i="1"/>
  <c r="C22" i="1"/>
  <c r="H22" i="1" s="1"/>
  <c r="F27" i="1"/>
  <c r="H32" i="1" l="1"/>
  <c r="D32" i="1"/>
  <c r="H24" i="1"/>
  <c r="F24" i="1"/>
  <c r="D26" i="1"/>
  <c r="D25" i="1"/>
  <c r="H26" i="1"/>
  <c r="F23" i="1"/>
  <c r="H23" i="1"/>
  <c r="H25" i="1"/>
  <c r="H28" i="1"/>
  <c r="H30" i="1"/>
  <c r="F22" i="1"/>
  <c r="D22" i="1"/>
  <c r="F30" i="1"/>
  <c r="F29" i="1"/>
  <c r="D30" i="1"/>
  <c r="D29" i="1"/>
  <c r="D28" i="1"/>
  <c r="D27" i="1"/>
  <c r="H27" i="1"/>
  <c r="H31" i="1" l="1"/>
  <c r="C21" i="1"/>
  <c r="H21" i="1" s="1"/>
  <c r="C20" i="1"/>
  <c r="H20" i="1" s="1"/>
  <c r="C19" i="1"/>
  <c r="H19" i="1" s="1"/>
  <c r="C18" i="1"/>
  <c r="H18" i="1" s="1"/>
  <c r="C17" i="1"/>
  <c r="H17" i="1" s="1"/>
  <c r="G16" i="1"/>
  <c r="H15" i="1"/>
  <c r="F15" i="1"/>
  <c r="H14" i="1"/>
  <c r="F14" i="1"/>
  <c r="H13" i="1"/>
  <c r="F13" i="1"/>
  <c r="H12" i="1"/>
  <c r="F12" i="1"/>
  <c r="C8" i="1"/>
  <c r="H8" i="1" s="1"/>
  <c r="C7" i="1"/>
  <c r="F7" i="1" s="1"/>
  <c r="D6" i="1"/>
  <c r="D5" i="1"/>
  <c r="C5" i="1"/>
  <c r="H7" i="1" l="1"/>
  <c r="D7" i="1" s="1"/>
  <c r="D18" i="1"/>
  <c r="D21" i="1"/>
  <c r="F18" i="1"/>
  <c r="F21" i="1"/>
  <c r="C16" i="1"/>
  <c r="F16" i="1" s="1"/>
  <c r="F8" i="1"/>
  <c r="D8" i="1" s="1"/>
  <c r="D19" i="1"/>
  <c r="F19" i="1"/>
  <c r="D17" i="1"/>
  <c r="D20" i="1"/>
  <c r="D31" i="1"/>
  <c r="F17" i="1"/>
  <c r="F20" i="1"/>
  <c r="F31" i="1"/>
  <c r="D16" i="1" l="1"/>
  <c r="H16" i="1"/>
</calcChain>
</file>

<file path=xl/sharedStrings.xml><?xml version="1.0" encoding="utf-8"?>
<sst xmlns="http://schemas.openxmlformats.org/spreadsheetml/2006/main" count="73" uniqueCount="44">
  <si>
    <t>年度</t>
  </si>
  <si>
    <t>北部地區</t>
  </si>
  <si>
    <t>中部地區</t>
  </si>
  <si>
    <t>南部地區</t>
  </si>
  <si>
    <t>東部與金馬地區</t>
  </si>
  <si>
    <t>單位：人
Unit: person</t>
  </si>
  <si>
    <t>　總計 Totals</t>
  </si>
  <si>
    <t>　男性 Male</t>
  </si>
  <si>
    <t>女性 Female</t>
  </si>
  <si>
    <t>人數
Number of People</t>
  </si>
  <si>
    <t>百分比
Percentage
(%)</t>
  </si>
  <si>
    <t>102年 (2013)</t>
  </si>
  <si>
    <t>103年 (2014)</t>
  </si>
  <si>
    <t>104年 (2015)</t>
  </si>
  <si>
    <t>105年 (2016)</t>
  </si>
  <si>
    <t>106年 (2017)</t>
  </si>
  <si>
    <t>107年 (2018)</t>
  </si>
  <si>
    <t>108年 (2019)</t>
  </si>
  <si>
    <t>109年 (2020)</t>
  </si>
  <si>
    <t>110年 (2021)</t>
  </si>
  <si>
    <t>111年 (2022)</t>
  </si>
  <si>
    <r>
      <t>北部地區</t>
    </r>
    <r>
      <rPr>
        <sz val="14"/>
        <rFont val="Times New Roman"/>
        <family val="1"/>
      </rPr>
      <t>*</t>
    </r>
    <r>
      <rPr>
        <vertAlign val="superscript"/>
        <sz val="14"/>
        <rFont val="標楷體"/>
        <family val="4"/>
        <charset val="136"/>
      </rPr>
      <t>註</t>
    </r>
  </si>
  <si>
    <r>
      <t>北部地區：台北市、新北市、基隆市、桃園市、新竹縣市、宜蘭縣。</t>
    </r>
    <r>
      <rPr>
        <sz val="12"/>
        <rFont val="Times New Roman"/>
        <family val="1"/>
      </rPr>
      <t xml:space="preserve"> </t>
    </r>
  </si>
  <si>
    <r>
      <t>南部地區：高雄市、台南市、嘉義縣市、屏東縣、澎湖縣。</t>
    </r>
    <r>
      <rPr>
        <sz val="12"/>
        <rFont val="Times New Roman"/>
        <family val="1"/>
      </rPr>
      <t xml:space="preserve"> </t>
    </r>
  </si>
  <si>
    <t>112年 (2023)</t>
    <phoneticPr fontId="12" type="noConversion"/>
  </si>
  <si>
    <t xml:space="preserve">女性創業育成課程培訓人次
Number of People of Women Entrepreneurship Incubation Programe </t>
    <phoneticPr fontId="12" type="noConversion"/>
  </si>
  <si>
    <t>資料來源：經濟部中小及新創企業署
Resource: Small and Medium Enterprise and Startup Administration, Ministry of Economic Affairs (SMESA)</t>
    <phoneticPr fontId="12" type="noConversion"/>
  </si>
  <si>
    <t>*註：課程於報名時有規定，男性學員須為女性企業之共同創辦人，並有女性學員陪同參與課程</t>
    <phoneticPr fontId="12" type="noConversion"/>
  </si>
  <si>
    <t>113年 (2024)</t>
    <phoneticPr fontId="12" type="noConversion"/>
  </si>
  <si>
    <t>類別</t>
    <phoneticPr fontId="12" type="noConversion"/>
  </si>
  <si>
    <t>中部地區：台中市、苗栗縣、彰化縣、南投縣、雲林縣。</t>
    <phoneticPr fontId="12" type="noConversion"/>
  </si>
  <si>
    <t>東部與金馬地區：花蓮縣、台東縣、金門縣、連江縣。</t>
    <phoneticPr fontId="12" type="noConversion"/>
  </si>
  <si>
    <t>114年 (2025)</t>
    <phoneticPr fontId="12" type="noConversion"/>
  </si>
  <si>
    <t>中華民國114年(2025)</t>
    <phoneticPr fontId="12" type="noConversion"/>
  </si>
  <si>
    <t>總計 Totals</t>
  </si>
  <si>
    <t>身障</t>
    <phoneticPr fontId="12" type="noConversion"/>
  </si>
  <si>
    <t>原住民</t>
    <phoneticPr fontId="12" type="noConversion"/>
  </si>
  <si>
    <t>新住民</t>
    <phoneticPr fontId="12" type="noConversion"/>
  </si>
  <si>
    <t>年齡65+</t>
    <phoneticPr fontId="12" type="noConversion"/>
  </si>
  <si>
    <t>年齡18-</t>
    <phoneticPr fontId="12" type="noConversion"/>
  </si>
  <si>
    <t xml:space="preserve">女性創業育成課程培訓人次
Number of People of 
Women Entrepreneurship Program </t>
    <phoneticPr fontId="17" type="noConversion"/>
  </si>
  <si>
    <t>北部地區</t>
    <phoneticPr fontId="12" type="noConversion"/>
  </si>
  <si>
    <t>其他(線上)</t>
    <phoneticPr fontId="12" type="noConversion"/>
  </si>
  <si>
    <t>*註：統計係以該區域開設之課程，計算實際到課之人次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</si>
</sst>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.00\ "/>
  </numFmts>
  <fonts count="23">
    <font>
      <sz val="12"/>
      <color rgb="FF000000"/>
      <name val="新細明體"/>
      <charset val="136"/>
    </font>
    <font>
      <sz val="12"/>
      <color rgb="FF00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b/>
      <sz val="12"/>
      <name val="標楷體"/>
      <family val="4"/>
      <charset val="136"/>
    </font>
    <font>
      <sz val="14"/>
      <name val="Times New Roman"/>
      <family val="1"/>
    </font>
    <font>
      <vertAlign val="superscript"/>
      <sz val="14"/>
      <name val="標楷體"/>
      <family val="4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b/>
      <sz val="12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12"/>
      <color rgb="FF000000"/>
      <name val="新細明體"/>
      <family val="1"/>
      <charset val="136"/>
    </font>
    <font>
      <b/>
      <sz val="12"/>
      <color indexed="8"/>
      <name val="標楷體"/>
      <family val="4"/>
      <charset val="136"/>
    </font>
    <font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</fills>
  <borders count="6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</borders>
  <cellStyleXfs count="6">
    <xf numFmtId="0" fontId="0" fillId="0" borderId="0"/>
    <xf numFmtId="0" fontId="4" fillId="0" borderId="0" applyBorder="0" applyProtection="0"/>
    <xf numFmtId="0" fontId="4" fillId="0" borderId="0" applyBorder="0" applyProtection="0"/>
    <xf numFmtId="0" fontId="4" fillId="0" borderId="0" applyBorder="0" applyProtection="0"/>
    <xf numFmtId="0" fontId="15" fillId="0" borderId="0"/>
    <xf numFmtId="9" fontId="20" fillId="0" borderId="0" applyFont="0" applyFill="0" applyBorder="0" applyAlignment="0" applyProtection="0">
      <alignment vertical="center"/>
    </xf>
  </cellStyleXfs>
  <cellXfs count="50">
    <xf numFmtId="0" fontId="0" fillId="0" borderId="0" xfId="0"/>
    <xf numFmtId="0" fontId="1" fillId="0" borderId="0" xfId="1" applyFont="1"/>
    <xf numFmtId="0" fontId="1" fillId="0" borderId="0" xfId="0" applyFont="1"/>
    <xf numFmtId="0" fontId="2" fillId="0" borderId="0" xfId="1" applyFont="1"/>
    <xf numFmtId="0" fontId="2" fillId="0" borderId="0" xfId="0" applyFont="1"/>
    <xf numFmtId="0" fontId="5" fillId="0" borderId="1" xfId="1" applyFont="1" applyBorder="1"/>
    <xf numFmtId="0" fontId="5" fillId="0" borderId="1" xfId="1" applyFont="1" applyBorder="1" applyAlignment="1">
      <alignment horizontal="left" wrapText="1"/>
    </xf>
    <xf numFmtId="0" fontId="5" fillId="0" borderId="2" xfId="1" applyFont="1" applyBorder="1"/>
    <xf numFmtId="0" fontId="5" fillId="0" borderId="2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center"/>
    </xf>
    <xf numFmtId="177" fontId="5" fillId="0" borderId="2" xfId="1" applyNumberFormat="1" applyFont="1" applyBorder="1"/>
    <xf numFmtId="0" fontId="7" fillId="0" borderId="2" xfId="3" applyFont="1" applyBorder="1" applyAlignment="1">
      <alignment vertical="center"/>
    </xf>
    <xf numFmtId="0" fontId="8" fillId="0" borderId="2" xfId="1" applyFont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0" xfId="1" applyFont="1"/>
    <xf numFmtId="0" fontId="13" fillId="0" borderId="0" xfId="0" applyFont="1"/>
    <xf numFmtId="0" fontId="18" fillId="0" borderId="0" xfId="4" applyFont="1"/>
    <xf numFmtId="0" fontId="16" fillId="0" borderId="0" xfId="4" applyFont="1"/>
    <xf numFmtId="0" fontId="16" fillId="0" borderId="0" xfId="4" applyFont="1" applyAlignment="1">
      <alignment horizontal="left" wrapText="1"/>
    </xf>
    <xf numFmtId="0" fontId="16" fillId="0" borderId="3" xfId="4" applyFont="1" applyBorder="1"/>
    <xf numFmtId="0" fontId="16" fillId="0" borderId="3" xfId="4" applyFont="1" applyBorder="1" applyAlignment="1">
      <alignment horizontal="center" vertical="center" wrapText="1"/>
    </xf>
    <xf numFmtId="176" fontId="16" fillId="0" borderId="3" xfId="4" applyNumberFormat="1" applyFont="1" applyBorder="1" applyAlignment="1">
      <alignment horizontal="center" vertical="center" wrapText="1"/>
    </xf>
    <xf numFmtId="0" fontId="18" fillId="0" borderId="0" xfId="4" applyFont="1" applyAlignment="1">
      <alignment vertical="center"/>
    </xf>
    <xf numFmtId="0" fontId="3" fillId="0" borderId="0" xfId="4" applyFont="1" applyAlignment="1">
      <alignment vertical="top"/>
    </xf>
    <xf numFmtId="0" fontId="19" fillId="0" borderId="3" xfId="4" applyFont="1" applyBorder="1" applyAlignment="1">
      <alignment horizontal="left" vertical="center"/>
    </xf>
    <xf numFmtId="0" fontId="18" fillId="0" borderId="3" xfId="4" applyFont="1" applyBorder="1"/>
    <xf numFmtId="0" fontId="18" fillId="0" borderId="3" xfId="4" applyFont="1" applyBorder="1" applyAlignment="1">
      <alignment vertical="center" wrapText="1"/>
    </xf>
    <xf numFmtId="0" fontId="3" fillId="0" borderId="0" xfId="4" applyFont="1" applyAlignment="1">
      <alignment horizontal="center"/>
    </xf>
    <xf numFmtId="9" fontId="18" fillId="0" borderId="3" xfId="5" applyFont="1" applyBorder="1" applyAlignment="1"/>
    <xf numFmtId="9" fontId="18" fillId="0" borderId="3" xfId="4" applyNumberFormat="1" applyFont="1" applyBorder="1"/>
    <xf numFmtId="0" fontId="21" fillId="0" borderId="3" xfId="4" applyFont="1" applyBorder="1"/>
    <xf numFmtId="9" fontId="21" fillId="0" borderId="3" xfId="4" applyNumberFormat="1" applyFont="1" applyBorder="1"/>
    <xf numFmtId="9" fontId="21" fillId="0" borderId="3" xfId="5" applyFont="1" applyBorder="1" applyAlignment="1"/>
    <xf numFmtId="0" fontId="14" fillId="2" borderId="2" xfId="1" applyFont="1" applyFill="1" applyBorder="1" applyAlignment="1">
      <alignment horizontal="left" vertical="center"/>
    </xf>
    <xf numFmtId="0" fontId="14" fillId="2" borderId="2" xfId="1" applyFont="1" applyFill="1" applyBorder="1"/>
    <xf numFmtId="177" fontId="14" fillId="2" borderId="2" xfId="1" applyNumberFormat="1" applyFont="1" applyFill="1" applyBorder="1"/>
    <xf numFmtId="0" fontId="14" fillId="2" borderId="2" xfId="3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3" fillId="2" borderId="0" xfId="1" applyFont="1" applyFill="1"/>
    <xf numFmtId="0" fontId="1" fillId="2" borderId="0" xfId="1" applyFont="1" applyFill="1"/>
    <xf numFmtId="0" fontId="3" fillId="3" borderId="0" xfId="1" applyFont="1" applyFill="1"/>
    <xf numFmtId="0" fontId="5" fillId="0" borderId="4" xfId="1" applyFont="1" applyBorder="1" applyAlignment="1">
      <alignment horizontal="left"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6" fillId="0" borderId="1" xfId="0" applyFont="1" applyBorder="1"/>
    <xf numFmtId="0" fontId="5" fillId="0" borderId="2" xfId="1" applyFont="1" applyBorder="1" applyAlignment="1">
      <alignment horizontal="center" vertical="center" wrapText="1"/>
    </xf>
    <xf numFmtId="0" fontId="16" fillId="0" borderId="0" xfId="4" applyFont="1" applyAlignment="1">
      <alignment horizontal="center" vertical="center" wrapText="1"/>
    </xf>
    <xf numFmtId="0" fontId="22" fillId="2" borderId="0" xfId="4" applyFont="1" applyFill="1" applyAlignment="1">
      <alignment horizontal="center" wrapText="1"/>
    </xf>
    <xf numFmtId="0" fontId="16" fillId="0" borderId="3" xfId="4" applyFont="1" applyBorder="1" applyAlignment="1">
      <alignment horizontal="center" vertical="center" wrapText="1"/>
    </xf>
  </cellXfs>
  <cellStyles count="6">
    <cellStyle name="一般" xfId="0" builtinId="0"/>
    <cellStyle name="一般 2" xfId="1" xr:uid="{00000000-0005-0000-0000-000001000000}"/>
    <cellStyle name="一般 3" xfId="4" xr:uid="{98189D73-3B0A-40D6-B2D2-B49EA548A64E}"/>
    <cellStyle name="一般 5" xfId="2" xr:uid="{00000000-0005-0000-0000-000002000000}"/>
    <cellStyle name="一般 5 2" xfId="3" xr:uid="{00000000-0005-0000-0000-000003000000}"/>
    <cellStyle name="百分比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46"/>
  <sheetViews>
    <sheetView tabSelected="1" topLeftCell="A9" zoomScale="85" zoomScaleNormal="85" workbookViewId="0">
      <selection activeCell="D27" sqref="D27"/>
    </sheetView>
  </sheetViews>
  <sheetFormatPr defaultColWidth="9.5" defaultRowHeight="16.5"/>
  <cols>
    <col min="1" max="1" width="14.625" style="1" customWidth="1"/>
    <col min="2" max="2" width="22" style="1" customWidth="1"/>
    <col min="3" max="3" width="9.125" style="1" customWidth="1"/>
    <col min="4" max="4" width="12.375" style="1" customWidth="1"/>
    <col min="5" max="5" width="8.25" style="1" customWidth="1"/>
    <col min="6" max="6" width="9.375" style="1" customWidth="1"/>
    <col min="7" max="7" width="7.625" style="1" customWidth="1"/>
    <col min="8" max="8" width="13.125" style="1" customWidth="1"/>
    <col min="9" max="9" width="4.125" style="1" customWidth="1"/>
    <col min="10" max="10" width="35.75" style="1" customWidth="1"/>
    <col min="11" max="12" width="9.625" style="1"/>
    <col min="13" max="13" width="20.5" style="1" customWidth="1"/>
    <col min="14" max="64" width="9.625" style="1"/>
    <col min="65" max="1024" width="9.625" style="2"/>
  </cols>
  <sheetData>
    <row r="1" spans="1:64" ht="35.25" customHeight="1">
      <c r="A1" s="44" t="s">
        <v>25</v>
      </c>
      <c r="B1" s="44"/>
      <c r="C1" s="44"/>
      <c r="D1" s="44"/>
      <c r="E1" s="44"/>
      <c r="F1" s="44"/>
      <c r="G1" s="44"/>
      <c r="H1" s="44"/>
    </row>
    <row r="2" spans="1:64" ht="34.9" customHeight="1">
      <c r="A2" s="5"/>
      <c r="B2" s="5"/>
      <c r="C2" s="45"/>
      <c r="D2" s="45"/>
      <c r="E2" s="45"/>
      <c r="F2" s="45"/>
      <c r="G2" s="5"/>
      <c r="H2" s="6" t="s">
        <v>5</v>
      </c>
    </row>
    <row r="3" spans="1:64" ht="15" customHeight="1">
      <c r="A3" s="7"/>
      <c r="B3" s="7"/>
      <c r="C3" s="46" t="s">
        <v>6</v>
      </c>
      <c r="D3" s="46"/>
      <c r="E3" s="46" t="s">
        <v>7</v>
      </c>
      <c r="F3" s="46"/>
      <c r="G3" s="46" t="s">
        <v>8</v>
      </c>
      <c r="H3" s="46"/>
    </row>
    <row r="4" spans="1:64" ht="62.25" customHeight="1">
      <c r="A4" s="7" t="s">
        <v>0</v>
      </c>
      <c r="B4" s="7" t="s">
        <v>29</v>
      </c>
      <c r="C4" s="8" t="s">
        <v>9</v>
      </c>
      <c r="D4" s="9" t="s">
        <v>10</v>
      </c>
      <c r="E4" s="8" t="s">
        <v>9</v>
      </c>
      <c r="F4" s="9" t="s">
        <v>10</v>
      </c>
      <c r="G4" s="8" t="s">
        <v>9</v>
      </c>
      <c r="H4" s="8" t="s">
        <v>10</v>
      </c>
    </row>
    <row r="5" spans="1:64" ht="24.95" customHeight="1">
      <c r="A5" s="10" t="s">
        <v>11</v>
      </c>
      <c r="B5" s="10"/>
      <c r="C5" s="7">
        <f>SUM(E5+G5)</f>
        <v>1513</v>
      </c>
      <c r="D5" s="11">
        <f>SUM(F5+H5)</f>
        <v>100</v>
      </c>
      <c r="E5" s="7">
        <v>175</v>
      </c>
      <c r="F5" s="11">
        <v>12</v>
      </c>
      <c r="G5" s="7">
        <v>1338</v>
      </c>
      <c r="H5" s="11">
        <v>88</v>
      </c>
    </row>
    <row r="6" spans="1:64" ht="24.95" customHeight="1">
      <c r="A6" s="10" t="s">
        <v>12</v>
      </c>
      <c r="B6" s="10"/>
      <c r="C6" s="7">
        <v>897</v>
      </c>
      <c r="D6" s="11">
        <f>SUM(F6+H6)</f>
        <v>100</v>
      </c>
      <c r="E6" s="7">
        <v>40</v>
      </c>
      <c r="F6" s="11">
        <v>4.46</v>
      </c>
      <c r="G6" s="7">
        <v>857</v>
      </c>
      <c r="H6" s="11">
        <v>95.54</v>
      </c>
    </row>
    <row r="7" spans="1:64" ht="24.95" customHeight="1">
      <c r="A7" s="10" t="s">
        <v>13</v>
      </c>
      <c r="B7" s="10"/>
      <c r="C7" s="7">
        <f>E7+G7</f>
        <v>1435</v>
      </c>
      <c r="D7" s="11">
        <f>SUM(F7+H7)</f>
        <v>100</v>
      </c>
      <c r="E7" s="7">
        <v>24</v>
      </c>
      <c r="F7" s="11">
        <f>(E7/C7)*100</f>
        <v>1.6724738675958188</v>
      </c>
      <c r="G7" s="7">
        <v>1411</v>
      </c>
      <c r="H7" s="11">
        <f>(G7/C7)*100</f>
        <v>98.327526132404188</v>
      </c>
    </row>
    <row r="8" spans="1:64" ht="24.95" customHeight="1">
      <c r="A8" s="10" t="s">
        <v>14</v>
      </c>
      <c r="B8" s="10"/>
      <c r="C8" s="7">
        <f>E8+G8</f>
        <v>1628</v>
      </c>
      <c r="D8" s="11">
        <f>SUM(F8+H8)</f>
        <v>100</v>
      </c>
      <c r="E8" s="7">
        <v>43</v>
      </c>
      <c r="F8" s="11">
        <f>(E8/C8)*100</f>
        <v>2.6412776412776413</v>
      </c>
      <c r="G8" s="7">
        <v>1585</v>
      </c>
      <c r="H8" s="11">
        <f>(G8/C8)*100</f>
        <v>97.35872235872236</v>
      </c>
    </row>
    <row r="9" spans="1:64" ht="24.95" customHeight="1">
      <c r="A9" s="10" t="s">
        <v>15</v>
      </c>
      <c r="B9" s="10"/>
      <c r="C9" s="7">
        <v>1691</v>
      </c>
      <c r="D9" s="11">
        <v>100</v>
      </c>
      <c r="E9" s="7">
        <v>24</v>
      </c>
      <c r="F9" s="11">
        <v>1.42</v>
      </c>
      <c r="G9" s="7">
        <v>1667</v>
      </c>
      <c r="H9" s="11">
        <v>98.58</v>
      </c>
    </row>
    <row r="10" spans="1:64" s="4" customFormat="1" ht="24.95" customHeight="1">
      <c r="A10" s="10" t="s">
        <v>16</v>
      </c>
      <c r="B10" s="10"/>
      <c r="C10" s="7">
        <v>1858</v>
      </c>
      <c r="D10" s="11">
        <v>100</v>
      </c>
      <c r="E10" s="7">
        <v>20</v>
      </c>
      <c r="F10" s="11">
        <v>1.08</v>
      </c>
      <c r="G10" s="7">
        <v>1838</v>
      </c>
      <c r="H10" s="11">
        <v>98.92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1:64" s="4" customFormat="1" ht="24.95" customHeight="1">
      <c r="A11" s="10" t="s">
        <v>17</v>
      </c>
      <c r="B11" s="10"/>
      <c r="C11" s="7">
        <v>1948</v>
      </c>
      <c r="D11" s="11">
        <v>100</v>
      </c>
      <c r="E11" s="7">
        <v>60</v>
      </c>
      <c r="F11" s="11">
        <v>3.08</v>
      </c>
      <c r="G11" s="7">
        <v>1888</v>
      </c>
      <c r="H11" s="11">
        <v>96.92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</row>
    <row r="12" spans="1:64" s="4" customFormat="1" ht="24.95" hidden="1" customHeight="1">
      <c r="A12" s="10"/>
      <c r="B12" s="12" t="s">
        <v>1</v>
      </c>
      <c r="C12" s="7">
        <v>800</v>
      </c>
      <c r="D12" s="11">
        <v>100</v>
      </c>
      <c r="E12" s="7">
        <v>22</v>
      </c>
      <c r="F12" s="11">
        <f>E12/C12*100</f>
        <v>2.75</v>
      </c>
      <c r="G12" s="7">
        <v>778</v>
      </c>
      <c r="H12" s="11">
        <f t="shared" ref="H12:H31" si="0">(G12/C12)*100</f>
        <v>97.25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1:64" s="4" customFormat="1" ht="24.95" hidden="1" customHeight="1">
      <c r="A13" s="10"/>
      <c r="B13" s="12" t="s">
        <v>2</v>
      </c>
      <c r="C13" s="7">
        <v>473</v>
      </c>
      <c r="D13" s="11">
        <v>100</v>
      </c>
      <c r="E13" s="7">
        <v>13</v>
      </c>
      <c r="F13" s="11">
        <f>E13/C13*100</f>
        <v>2.7484143763213531</v>
      </c>
      <c r="G13" s="7">
        <v>460</v>
      </c>
      <c r="H13" s="11">
        <f t="shared" si="0"/>
        <v>97.25158562367865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</row>
    <row r="14" spans="1:64" s="4" customFormat="1" ht="24.95" hidden="1" customHeight="1">
      <c r="A14" s="10"/>
      <c r="B14" s="12" t="s">
        <v>3</v>
      </c>
      <c r="C14" s="7">
        <v>560</v>
      </c>
      <c r="D14" s="11">
        <v>100</v>
      </c>
      <c r="E14" s="7">
        <v>20</v>
      </c>
      <c r="F14" s="11">
        <f>E14/C14*100</f>
        <v>3.5714285714285712</v>
      </c>
      <c r="G14" s="7">
        <v>540</v>
      </c>
      <c r="H14" s="11">
        <f t="shared" si="0"/>
        <v>96.428571428571431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1:64" s="4" customFormat="1" ht="24.95" hidden="1" customHeight="1">
      <c r="A15" s="10"/>
      <c r="B15" s="12" t="s">
        <v>4</v>
      </c>
      <c r="C15" s="7">
        <v>115</v>
      </c>
      <c r="D15" s="11">
        <v>100</v>
      </c>
      <c r="E15" s="7">
        <v>5</v>
      </c>
      <c r="F15" s="11">
        <f>E15/C15*100</f>
        <v>4.3478260869565215</v>
      </c>
      <c r="G15" s="7">
        <v>110</v>
      </c>
      <c r="H15" s="11">
        <f t="shared" si="0"/>
        <v>95.652173913043484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1:64" s="4" customFormat="1" ht="24.95" customHeight="1">
      <c r="A16" s="10" t="s">
        <v>18</v>
      </c>
      <c r="B16" s="10"/>
      <c r="C16" s="7">
        <f t="shared" ref="C16:C21" si="1">E16+G16</f>
        <v>1965</v>
      </c>
      <c r="D16" s="11">
        <f t="shared" ref="D16:D31" si="2">(E16+G16)/C16*100</f>
        <v>100</v>
      </c>
      <c r="E16" s="7">
        <v>64</v>
      </c>
      <c r="F16" s="11">
        <f t="shared" ref="F16:F32" si="3">(E16/C16)*100</f>
        <v>3.2569974554707377</v>
      </c>
      <c r="G16" s="7">
        <f>983+918</f>
        <v>1901</v>
      </c>
      <c r="H16" s="11">
        <f t="shared" si="0"/>
        <v>96.743002544529261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</row>
    <row r="17" spans="1:64" s="4" customFormat="1" ht="19.5" hidden="1" customHeight="1">
      <c r="A17" s="10"/>
      <c r="B17" s="12" t="s">
        <v>1</v>
      </c>
      <c r="C17" s="7">
        <f t="shared" si="1"/>
        <v>835</v>
      </c>
      <c r="D17" s="11">
        <f t="shared" si="2"/>
        <v>100</v>
      </c>
      <c r="E17" s="7">
        <v>17</v>
      </c>
      <c r="F17" s="11">
        <f t="shared" si="3"/>
        <v>2.0359281437125749</v>
      </c>
      <c r="G17" s="7">
        <v>818</v>
      </c>
      <c r="H17" s="11">
        <f t="shared" si="0"/>
        <v>97.964071856287433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</row>
    <row r="18" spans="1:64" s="4" customFormat="1" ht="19.5" hidden="1" customHeight="1">
      <c r="A18" s="10"/>
      <c r="B18" s="12" t="s">
        <v>2</v>
      </c>
      <c r="C18" s="7">
        <f t="shared" si="1"/>
        <v>475</v>
      </c>
      <c r="D18" s="11">
        <f t="shared" si="2"/>
        <v>100</v>
      </c>
      <c r="E18" s="7">
        <v>24</v>
      </c>
      <c r="F18" s="11">
        <f t="shared" si="3"/>
        <v>5.0526315789473681</v>
      </c>
      <c r="G18" s="7">
        <v>451</v>
      </c>
      <c r="H18" s="11">
        <f t="shared" si="0"/>
        <v>94.94736842105263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</row>
    <row r="19" spans="1:64" s="4" customFormat="1" ht="19.5" hidden="1" customHeight="1">
      <c r="A19" s="10"/>
      <c r="B19" s="12" t="s">
        <v>3</v>
      </c>
      <c r="C19" s="7">
        <f t="shared" si="1"/>
        <v>543</v>
      </c>
      <c r="D19" s="11">
        <f t="shared" si="2"/>
        <v>100</v>
      </c>
      <c r="E19" s="7">
        <v>19</v>
      </c>
      <c r="F19" s="11">
        <f t="shared" si="3"/>
        <v>3.4990791896869244</v>
      </c>
      <c r="G19" s="7">
        <v>524</v>
      </c>
      <c r="H19" s="11">
        <f t="shared" si="0"/>
        <v>96.500920810313076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</row>
    <row r="20" spans="1:64" s="4" customFormat="1" ht="19.5" hidden="1" customHeight="1">
      <c r="A20" s="10"/>
      <c r="B20" s="12" t="s">
        <v>4</v>
      </c>
      <c r="C20" s="7">
        <f t="shared" si="1"/>
        <v>112</v>
      </c>
      <c r="D20" s="11">
        <f t="shared" si="2"/>
        <v>100</v>
      </c>
      <c r="E20" s="7">
        <v>4</v>
      </c>
      <c r="F20" s="11">
        <f t="shared" si="3"/>
        <v>3.5714285714285712</v>
      </c>
      <c r="G20" s="7">
        <v>108</v>
      </c>
      <c r="H20" s="11">
        <f t="shared" si="0"/>
        <v>96.428571428571431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</row>
    <row r="21" spans="1:64" s="4" customFormat="1" ht="24.95" customHeight="1">
      <c r="A21" s="10" t="s">
        <v>19</v>
      </c>
      <c r="B21" s="10"/>
      <c r="C21" s="7">
        <f t="shared" si="1"/>
        <v>2296</v>
      </c>
      <c r="D21" s="11">
        <f t="shared" si="2"/>
        <v>100</v>
      </c>
      <c r="E21" s="7">
        <v>112</v>
      </c>
      <c r="F21" s="11">
        <f t="shared" si="3"/>
        <v>4.8780487804878048</v>
      </c>
      <c r="G21" s="7">
        <v>2184</v>
      </c>
      <c r="H21" s="11">
        <f t="shared" si="0"/>
        <v>95.121951219512198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</row>
    <row r="22" spans="1:64" s="4" customFormat="1" ht="24.95" customHeight="1">
      <c r="A22" s="10" t="s">
        <v>20</v>
      </c>
      <c r="B22" s="10"/>
      <c r="C22" s="7">
        <f t="shared" ref="C22:C26" si="4">E22+G22</f>
        <v>2293</v>
      </c>
      <c r="D22" s="11">
        <f t="shared" ref="D22:D26" si="5">(E22+G22)/C22*100</f>
        <v>100</v>
      </c>
      <c r="E22" s="7">
        <v>39</v>
      </c>
      <c r="F22" s="11">
        <f t="shared" ref="F22:F26" si="6">(E22/C22)*100</f>
        <v>1.70082860880942</v>
      </c>
      <c r="G22" s="7">
        <v>2254</v>
      </c>
      <c r="H22" s="11">
        <f t="shared" ref="H22:H26" si="7">(G22/C22)*100</f>
        <v>98.299171391190583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</row>
    <row r="23" spans="1:64" s="4" customFormat="1" ht="24.95" hidden="1" customHeight="1">
      <c r="A23" s="13"/>
      <c r="B23" s="12" t="s">
        <v>21</v>
      </c>
      <c r="C23" s="7">
        <f t="shared" si="4"/>
        <v>1825</v>
      </c>
      <c r="D23" s="11">
        <f t="shared" si="5"/>
        <v>100</v>
      </c>
      <c r="E23" s="7">
        <v>29</v>
      </c>
      <c r="F23" s="11">
        <f t="shared" si="6"/>
        <v>1.5890410958904109</v>
      </c>
      <c r="G23" s="7">
        <v>1796</v>
      </c>
      <c r="H23" s="11">
        <f t="shared" si="7"/>
        <v>98.410958904109592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</row>
    <row r="24" spans="1:64" s="4" customFormat="1" ht="24.95" hidden="1" customHeight="1">
      <c r="A24" s="13"/>
      <c r="B24" s="12" t="s">
        <v>2</v>
      </c>
      <c r="C24" s="7">
        <f t="shared" si="4"/>
        <v>90</v>
      </c>
      <c r="D24" s="11">
        <f t="shared" si="5"/>
        <v>100</v>
      </c>
      <c r="E24" s="7">
        <v>6</v>
      </c>
      <c r="F24" s="11">
        <f t="shared" si="6"/>
        <v>6.666666666666667</v>
      </c>
      <c r="G24" s="7">
        <v>84</v>
      </c>
      <c r="H24" s="11">
        <f t="shared" si="7"/>
        <v>93.333333333333329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</row>
    <row r="25" spans="1:64" s="4" customFormat="1" ht="24.95" hidden="1" customHeight="1">
      <c r="A25" s="13"/>
      <c r="B25" s="12" t="s">
        <v>3</v>
      </c>
      <c r="C25" s="7">
        <f t="shared" si="4"/>
        <v>234</v>
      </c>
      <c r="D25" s="11">
        <f t="shared" si="5"/>
        <v>100</v>
      </c>
      <c r="E25" s="7">
        <v>1</v>
      </c>
      <c r="F25" s="11">
        <f t="shared" si="6"/>
        <v>0.42735042735042739</v>
      </c>
      <c r="G25" s="7">
        <v>233</v>
      </c>
      <c r="H25" s="11">
        <f t="shared" si="7"/>
        <v>99.572649572649567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1:64" s="4" customFormat="1" ht="24.95" hidden="1" customHeight="1">
      <c r="A26" s="13"/>
      <c r="B26" s="12" t="s">
        <v>4</v>
      </c>
      <c r="C26" s="7">
        <f t="shared" si="4"/>
        <v>144</v>
      </c>
      <c r="D26" s="11">
        <f t="shared" si="5"/>
        <v>100</v>
      </c>
      <c r="E26" s="7">
        <v>3</v>
      </c>
      <c r="F26" s="11">
        <f t="shared" si="6"/>
        <v>2.083333333333333</v>
      </c>
      <c r="G26" s="7">
        <v>141</v>
      </c>
      <c r="H26" s="11">
        <f t="shared" si="7"/>
        <v>97.916666666666657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</row>
    <row r="27" spans="1:64" s="4" customFormat="1" ht="24.95" customHeight="1">
      <c r="A27" s="10" t="s">
        <v>24</v>
      </c>
      <c r="B27" s="10"/>
      <c r="C27" s="7">
        <v>2312</v>
      </c>
      <c r="D27" s="11">
        <f t="shared" si="2"/>
        <v>100</v>
      </c>
      <c r="E27" s="7">
        <v>70</v>
      </c>
      <c r="F27" s="11">
        <f t="shared" si="3"/>
        <v>3.027681660899654</v>
      </c>
      <c r="G27" s="7">
        <v>2242</v>
      </c>
      <c r="H27" s="11">
        <f t="shared" si="0"/>
        <v>96.972318339100354</v>
      </c>
      <c r="I27" s="3"/>
      <c r="J27" s="16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</row>
    <row r="28" spans="1:64" s="4" customFormat="1" ht="24.95" hidden="1" customHeight="1">
      <c r="A28" s="10"/>
      <c r="B28" s="12" t="s">
        <v>21</v>
      </c>
      <c r="C28" s="7">
        <v>2097</v>
      </c>
      <c r="D28" s="11">
        <f t="shared" si="2"/>
        <v>100</v>
      </c>
      <c r="E28" s="7">
        <v>63</v>
      </c>
      <c r="F28" s="11">
        <f t="shared" si="3"/>
        <v>3.0042918454935621</v>
      </c>
      <c r="G28" s="7">
        <v>2034</v>
      </c>
      <c r="H28" s="11">
        <f t="shared" si="0"/>
        <v>96.995708154506431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</row>
    <row r="29" spans="1:64" s="4" customFormat="1" ht="24.95" hidden="1" customHeight="1">
      <c r="A29" s="10"/>
      <c r="B29" s="12" t="s">
        <v>2</v>
      </c>
      <c r="C29" s="7">
        <v>62</v>
      </c>
      <c r="D29" s="11">
        <f t="shared" si="2"/>
        <v>100</v>
      </c>
      <c r="E29" s="7">
        <v>2</v>
      </c>
      <c r="F29" s="11">
        <f t="shared" si="3"/>
        <v>3.225806451612903</v>
      </c>
      <c r="G29" s="7">
        <v>60</v>
      </c>
      <c r="H29" s="11">
        <f t="shared" si="0"/>
        <v>96.774193548387103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</row>
    <row r="30" spans="1:64" s="4" customFormat="1" ht="24.95" hidden="1" customHeight="1">
      <c r="A30" s="10"/>
      <c r="B30" s="12" t="s">
        <v>3</v>
      </c>
      <c r="C30" s="7">
        <v>123</v>
      </c>
      <c r="D30" s="11">
        <f t="shared" si="2"/>
        <v>100</v>
      </c>
      <c r="E30" s="7">
        <v>4</v>
      </c>
      <c r="F30" s="11">
        <f t="shared" si="3"/>
        <v>3.2520325203252036</v>
      </c>
      <c r="G30" s="7">
        <v>119</v>
      </c>
      <c r="H30" s="11">
        <f t="shared" si="0"/>
        <v>96.747967479674799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</row>
    <row r="31" spans="1:64" s="4" customFormat="1" ht="24.95" hidden="1" customHeight="1">
      <c r="A31" s="10"/>
      <c r="B31" s="12" t="s">
        <v>4</v>
      </c>
      <c r="C31" s="7">
        <v>30</v>
      </c>
      <c r="D31" s="11">
        <f t="shared" si="2"/>
        <v>100</v>
      </c>
      <c r="E31" s="7">
        <v>1</v>
      </c>
      <c r="F31" s="11">
        <f t="shared" si="3"/>
        <v>3.3333333333333335</v>
      </c>
      <c r="G31" s="7">
        <v>29</v>
      </c>
      <c r="H31" s="11">
        <f t="shared" si="0"/>
        <v>96.666666666666671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</row>
    <row r="32" spans="1:64" s="4" customFormat="1" ht="24.95" customHeight="1">
      <c r="A32" s="10" t="s">
        <v>28</v>
      </c>
      <c r="B32" s="10"/>
      <c r="C32" s="7">
        <v>2378</v>
      </c>
      <c r="D32" s="11">
        <f>(E32+G32)/C32*100</f>
        <v>100</v>
      </c>
      <c r="E32" s="7">
        <v>107</v>
      </c>
      <c r="F32" s="11">
        <f t="shared" si="3"/>
        <v>4.4995794785534056</v>
      </c>
      <c r="G32" s="7">
        <f t="shared" ref="G32" si="8">C32-E32</f>
        <v>2271</v>
      </c>
      <c r="H32" s="11">
        <f>(G32/C32)*100</f>
        <v>95.5004205214466</v>
      </c>
      <c r="I32" s="3"/>
      <c r="J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</row>
    <row r="33" spans="1:64" s="4" customFormat="1" ht="24.95" customHeight="1">
      <c r="A33" s="34" t="s">
        <v>32</v>
      </c>
      <c r="B33" s="34"/>
      <c r="C33" s="35">
        <v>2416</v>
      </c>
      <c r="D33" s="36">
        <v>100</v>
      </c>
      <c r="E33" s="35">
        <v>48</v>
      </c>
      <c r="F33" s="36">
        <v>1.9867549668874174</v>
      </c>
      <c r="G33" s="35">
        <v>2368</v>
      </c>
      <c r="H33" s="36">
        <v>98.013245033112582</v>
      </c>
      <c r="I33" s="3"/>
      <c r="J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</row>
    <row r="34" spans="1:64" s="4" customFormat="1" ht="24.95" customHeight="1">
      <c r="A34" s="34"/>
      <c r="B34" s="37" t="s">
        <v>41</v>
      </c>
      <c r="C34" s="35">
        <v>655</v>
      </c>
      <c r="D34" s="36">
        <v>100</v>
      </c>
      <c r="E34" s="35">
        <v>2</v>
      </c>
      <c r="F34" s="36">
        <v>1.9905213270142181</v>
      </c>
      <c r="G34" s="35">
        <v>653</v>
      </c>
      <c r="H34" s="36">
        <v>98.01</v>
      </c>
      <c r="I34" s="3"/>
      <c r="J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</row>
    <row r="35" spans="1:64" s="4" customFormat="1" ht="24.95" customHeight="1">
      <c r="A35" s="38"/>
      <c r="B35" s="37" t="s">
        <v>2</v>
      </c>
      <c r="C35" s="35">
        <v>110</v>
      </c>
      <c r="D35" s="36">
        <v>100</v>
      </c>
      <c r="E35" s="35">
        <v>2</v>
      </c>
      <c r="F35" s="36">
        <v>1.8181818181818181</v>
      </c>
      <c r="G35" s="35">
        <v>108</v>
      </c>
      <c r="H35" s="36">
        <v>98.181818181818187</v>
      </c>
      <c r="I35" s="3"/>
      <c r="J35" s="3"/>
      <c r="K35" s="3"/>
      <c r="L35" s="3"/>
      <c r="M35" s="3"/>
      <c r="N35" s="3"/>
      <c r="O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</row>
    <row r="36" spans="1:64" s="4" customFormat="1" ht="24.95" customHeight="1">
      <c r="A36" s="38"/>
      <c r="B36" s="37" t="s">
        <v>3</v>
      </c>
      <c r="C36" s="35">
        <v>157</v>
      </c>
      <c r="D36" s="36">
        <v>100</v>
      </c>
      <c r="E36" s="35">
        <v>2</v>
      </c>
      <c r="F36" s="36">
        <v>1.2738853503184715</v>
      </c>
      <c r="G36" s="35">
        <v>155</v>
      </c>
      <c r="H36" s="36">
        <v>98.726114649681534</v>
      </c>
      <c r="I36" s="3"/>
      <c r="J36" s="1"/>
      <c r="K36" s="1"/>
      <c r="L36" s="1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</row>
    <row r="37" spans="1:64" s="4" customFormat="1" ht="24.95" customHeight="1">
      <c r="A37" s="38"/>
      <c r="B37" s="37" t="s">
        <v>4</v>
      </c>
      <c r="C37" s="35">
        <v>39</v>
      </c>
      <c r="D37" s="36">
        <v>100</v>
      </c>
      <c r="E37" s="35">
        <v>2</v>
      </c>
      <c r="F37" s="36">
        <v>5.1282051282051277</v>
      </c>
      <c r="G37" s="35">
        <v>37</v>
      </c>
      <c r="H37" s="36">
        <v>94.871794871794862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</row>
    <row r="38" spans="1:64" s="4" customFormat="1" ht="24.95" customHeight="1">
      <c r="A38" s="38"/>
      <c r="B38" s="37" t="s">
        <v>42</v>
      </c>
      <c r="C38" s="37">
        <v>1455</v>
      </c>
      <c r="D38" s="36">
        <v>100</v>
      </c>
      <c r="E38" s="37">
        <v>40</v>
      </c>
      <c r="F38" s="36">
        <v>2.75</v>
      </c>
      <c r="G38" s="37">
        <v>1415</v>
      </c>
      <c r="H38" s="36">
        <v>97.25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</row>
    <row r="39" spans="1:64" ht="67.5" customHeight="1">
      <c r="A39" s="42" t="s">
        <v>26</v>
      </c>
      <c r="B39" s="43"/>
      <c r="C39" s="43"/>
      <c r="D39" s="43"/>
      <c r="E39" s="43"/>
      <c r="F39" s="43"/>
      <c r="G39" s="43"/>
      <c r="H39" s="43"/>
    </row>
    <row r="40" spans="1:64">
      <c r="A40" s="14" t="s">
        <v>22</v>
      </c>
      <c r="B40" s="14"/>
      <c r="C40" s="15"/>
      <c r="D40" s="15"/>
      <c r="E40" s="15"/>
      <c r="F40" s="15"/>
      <c r="G40" s="15"/>
      <c r="H40" s="15"/>
    </row>
    <row r="41" spans="1:64">
      <c r="A41" s="14" t="s">
        <v>30</v>
      </c>
      <c r="B41" s="14"/>
      <c r="C41" s="15"/>
      <c r="D41" s="15"/>
      <c r="E41" s="15"/>
      <c r="F41" s="15"/>
      <c r="G41" s="15"/>
      <c r="H41" s="15"/>
    </row>
    <row r="42" spans="1:64">
      <c r="A42" s="14" t="s">
        <v>23</v>
      </c>
      <c r="B42" s="14"/>
      <c r="C42" s="15"/>
      <c r="D42" s="15"/>
      <c r="E42" s="15"/>
      <c r="F42" s="15"/>
      <c r="G42" s="15"/>
      <c r="H42" s="15"/>
    </row>
    <row r="43" spans="1:64">
      <c r="A43" s="14" t="s">
        <v>31</v>
      </c>
      <c r="B43" s="14"/>
      <c r="C43" s="15"/>
      <c r="D43" s="15"/>
      <c r="E43" s="15"/>
      <c r="F43" s="15"/>
      <c r="G43" s="15"/>
    </row>
    <row r="44" spans="1:64">
      <c r="A44" s="14"/>
      <c r="B44" s="14"/>
      <c r="C44" s="15"/>
      <c r="D44" s="15"/>
      <c r="E44" s="15"/>
      <c r="F44" s="15"/>
      <c r="G44" s="15"/>
    </row>
    <row r="45" spans="1:64">
      <c r="A45" s="39" t="s">
        <v>43</v>
      </c>
      <c r="B45" s="40"/>
      <c r="C45" s="40"/>
      <c r="D45" s="40"/>
      <c r="E45" s="40"/>
      <c r="F45" s="40"/>
      <c r="G45" s="40"/>
    </row>
    <row r="46" spans="1:64">
      <c r="A46" s="41" t="s">
        <v>27</v>
      </c>
      <c r="B46" s="40"/>
      <c r="C46" s="40"/>
      <c r="D46" s="40"/>
      <c r="E46" s="40"/>
      <c r="F46" s="40"/>
      <c r="G46" s="40"/>
    </row>
  </sheetData>
  <mergeCells count="6">
    <mergeCell ref="A39:H39"/>
    <mergeCell ref="A1:H1"/>
    <mergeCell ref="C2:F2"/>
    <mergeCell ref="C3:D3"/>
    <mergeCell ref="E3:F3"/>
    <mergeCell ref="G3:H3"/>
  </mergeCells>
  <phoneticPr fontId="12" type="noConversion"/>
  <printOptions horizontalCentered="1"/>
  <pageMargins left="0.74791666666666701" right="0.59027777777777801" top="0.51180555555555496" bottom="0.51180555555555496" header="0.51180555555555496" footer="0.51180555555555496"/>
  <pageSetup paperSize="9" scale="9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0E50B-9571-42E2-9C14-CE8AA18829EF}">
  <sheetPr>
    <tabColor rgb="FFFFFF00"/>
    <pageSetUpPr fitToPage="1"/>
  </sheetPr>
  <dimension ref="A1:J22"/>
  <sheetViews>
    <sheetView zoomScale="70" zoomScaleNormal="70" workbookViewId="0">
      <selection activeCell="K6" sqref="K6"/>
    </sheetView>
  </sheetViews>
  <sheetFormatPr defaultColWidth="9.5" defaultRowHeight="16.5"/>
  <cols>
    <col min="1" max="1" width="37.875" style="17" customWidth="1"/>
    <col min="2" max="7" width="13" style="17" customWidth="1"/>
    <col min="8" max="256" width="9.5" style="17"/>
    <col min="257" max="257" width="37.875" style="17" customWidth="1"/>
    <col min="258" max="263" width="13" style="17" customWidth="1"/>
    <col min="264" max="512" width="9.5" style="17"/>
    <col min="513" max="513" width="37.875" style="17" customWidth="1"/>
    <col min="514" max="519" width="13" style="17" customWidth="1"/>
    <col min="520" max="768" width="9.5" style="17"/>
    <col min="769" max="769" width="37.875" style="17" customWidth="1"/>
    <col min="770" max="775" width="13" style="17" customWidth="1"/>
    <col min="776" max="1024" width="9.5" style="17"/>
    <col min="1025" max="1025" width="37.875" style="17" customWidth="1"/>
    <col min="1026" max="1031" width="13" style="17" customWidth="1"/>
    <col min="1032" max="1280" width="9.5" style="17"/>
    <col min="1281" max="1281" width="37.875" style="17" customWidth="1"/>
    <col min="1282" max="1287" width="13" style="17" customWidth="1"/>
    <col min="1288" max="1536" width="9.5" style="17"/>
    <col min="1537" max="1537" width="37.875" style="17" customWidth="1"/>
    <col min="1538" max="1543" width="13" style="17" customWidth="1"/>
    <col min="1544" max="1792" width="9.5" style="17"/>
    <col min="1793" max="1793" width="37.875" style="17" customWidth="1"/>
    <col min="1794" max="1799" width="13" style="17" customWidth="1"/>
    <col min="1800" max="2048" width="9.5" style="17"/>
    <col min="2049" max="2049" width="37.875" style="17" customWidth="1"/>
    <col min="2050" max="2055" width="13" style="17" customWidth="1"/>
    <col min="2056" max="2304" width="9.5" style="17"/>
    <col min="2305" max="2305" width="37.875" style="17" customWidth="1"/>
    <col min="2306" max="2311" width="13" style="17" customWidth="1"/>
    <col min="2312" max="2560" width="9.5" style="17"/>
    <col min="2561" max="2561" width="37.875" style="17" customWidth="1"/>
    <col min="2562" max="2567" width="13" style="17" customWidth="1"/>
    <col min="2568" max="2816" width="9.5" style="17"/>
    <col min="2817" max="2817" width="37.875" style="17" customWidth="1"/>
    <col min="2818" max="2823" width="13" style="17" customWidth="1"/>
    <col min="2824" max="3072" width="9.5" style="17"/>
    <col min="3073" max="3073" width="37.875" style="17" customWidth="1"/>
    <col min="3074" max="3079" width="13" style="17" customWidth="1"/>
    <col min="3080" max="3328" width="9.5" style="17"/>
    <col min="3329" max="3329" width="37.875" style="17" customWidth="1"/>
    <col min="3330" max="3335" width="13" style="17" customWidth="1"/>
    <col min="3336" max="3584" width="9.5" style="17"/>
    <col min="3585" max="3585" width="37.875" style="17" customWidth="1"/>
    <col min="3586" max="3591" width="13" style="17" customWidth="1"/>
    <col min="3592" max="3840" width="9.5" style="17"/>
    <col min="3841" max="3841" width="37.875" style="17" customWidth="1"/>
    <col min="3842" max="3847" width="13" style="17" customWidth="1"/>
    <col min="3848" max="4096" width="9.5" style="17"/>
    <col min="4097" max="4097" width="37.875" style="17" customWidth="1"/>
    <col min="4098" max="4103" width="13" style="17" customWidth="1"/>
    <col min="4104" max="4352" width="9.5" style="17"/>
    <col min="4353" max="4353" width="37.875" style="17" customWidth="1"/>
    <col min="4354" max="4359" width="13" style="17" customWidth="1"/>
    <col min="4360" max="4608" width="9.5" style="17"/>
    <col min="4609" max="4609" width="37.875" style="17" customWidth="1"/>
    <col min="4610" max="4615" width="13" style="17" customWidth="1"/>
    <col min="4616" max="4864" width="9.5" style="17"/>
    <col min="4865" max="4865" width="37.875" style="17" customWidth="1"/>
    <col min="4866" max="4871" width="13" style="17" customWidth="1"/>
    <col min="4872" max="5120" width="9.5" style="17"/>
    <col min="5121" max="5121" width="37.875" style="17" customWidth="1"/>
    <col min="5122" max="5127" width="13" style="17" customWidth="1"/>
    <col min="5128" max="5376" width="9.5" style="17"/>
    <col min="5377" max="5377" width="37.875" style="17" customWidth="1"/>
    <col min="5378" max="5383" width="13" style="17" customWidth="1"/>
    <col min="5384" max="5632" width="9.5" style="17"/>
    <col min="5633" max="5633" width="37.875" style="17" customWidth="1"/>
    <col min="5634" max="5639" width="13" style="17" customWidth="1"/>
    <col min="5640" max="5888" width="9.5" style="17"/>
    <col min="5889" max="5889" width="37.875" style="17" customWidth="1"/>
    <col min="5890" max="5895" width="13" style="17" customWidth="1"/>
    <col min="5896" max="6144" width="9.5" style="17"/>
    <col min="6145" max="6145" width="37.875" style="17" customWidth="1"/>
    <col min="6146" max="6151" width="13" style="17" customWidth="1"/>
    <col min="6152" max="6400" width="9.5" style="17"/>
    <col min="6401" max="6401" width="37.875" style="17" customWidth="1"/>
    <col min="6402" max="6407" width="13" style="17" customWidth="1"/>
    <col min="6408" max="6656" width="9.5" style="17"/>
    <col min="6657" max="6657" width="37.875" style="17" customWidth="1"/>
    <col min="6658" max="6663" width="13" style="17" customWidth="1"/>
    <col min="6664" max="6912" width="9.5" style="17"/>
    <col min="6913" max="6913" width="37.875" style="17" customWidth="1"/>
    <col min="6914" max="6919" width="13" style="17" customWidth="1"/>
    <col min="6920" max="7168" width="9.5" style="17"/>
    <col min="7169" max="7169" width="37.875" style="17" customWidth="1"/>
    <col min="7170" max="7175" width="13" style="17" customWidth="1"/>
    <col min="7176" max="7424" width="9.5" style="17"/>
    <col min="7425" max="7425" width="37.875" style="17" customWidth="1"/>
    <col min="7426" max="7431" width="13" style="17" customWidth="1"/>
    <col min="7432" max="7680" width="9.5" style="17"/>
    <col min="7681" max="7681" width="37.875" style="17" customWidth="1"/>
    <col min="7682" max="7687" width="13" style="17" customWidth="1"/>
    <col min="7688" max="7936" width="9.5" style="17"/>
    <col min="7937" max="7937" width="37.875" style="17" customWidth="1"/>
    <col min="7938" max="7943" width="13" style="17" customWidth="1"/>
    <col min="7944" max="8192" width="9.5" style="17"/>
    <col min="8193" max="8193" width="37.875" style="17" customWidth="1"/>
    <col min="8194" max="8199" width="13" style="17" customWidth="1"/>
    <col min="8200" max="8448" width="9.5" style="17"/>
    <col min="8449" max="8449" width="37.875" style="17" customWidth="1"/>
    <col min="8450" max="8455" width="13" style="17" customWidth="1"/>
    <col min="8456" max="8704" width="9.5" style="17"/>
    <col min="8705" max="8705" width="37.875" style="17" customWidth="1"/>
    <col min="8706" max="8711" width="13" style="17" customWidth="1"/>
    <col min="8712" max="8960" width="9.5" style="17"/>
    <col min="8961" max="8961" width="37.875" style="17" customWidth="1"/>
    <col min="8962" max="8967" width="13" style="17" customWidth="1"/>
    <col min="8968" max="9216" width="9.5" style="17"/>
    <col min="9217" max="9217" width="37.875" style="17" customWidth="1"/>
    <col min="9218" max="9223" width="13" style="17" customWidth="1"/>
    <col min="9224" max="9472" width="9.5" style="17"/>
    <col min="9473" max="9473" width="37.875" style="17" customWidth="1"/>
    <col min="9474" max="9479" width="13" style="17" customWidth="1"/>
    <col min="9480" max="9728" width="9.5" style="17"/>
    <col min="9729" max="9729" width="37.875" style="17" customWidth="1"/>
    <col min="9730" max="9735" width="13" style="17" customWidth="1"/>
    <col min="9736" max="9984" width="9.5" style="17"/>
    <col min="9985" max="9985" width="37.875" style="17" customWidth="1"/>
    <col min="9986" max="9991" width="13" style="17" customWidth="1"/>
    <col min="9992" max="10240" width="9.5" style="17"/>
    <col min="10241" max="10241" width="37.875" style="17" customWidth="1"/>
    <col min="10242" max="10247" width="13" style="17" customWidth="1"/>
    <col min="10248" max="10496" width="9.5" style="17"/>
    <col min="10497" max="10497" width="37.875" style="17" customWidth="1"/>
    <col min="10498" max="10503" width="13" style="17" customWidth="1"/>
    <col min="10504" max="10752" width="9.5" style="17"/>
    <col min="10753" max="10753" width="37.875" style="17" customWidth="1"/>
    <col min="10754" max="10759" width="13" style="17" customWidth="1"/>
    <col min="10760" max="11008" width="9.5" style="17"/>
    <col min="11009" max="11009" width="37.875" style="17" customWidth="1"/>
    <col min="11010" max="11015" width="13" style="17" customWidth="1"/>
    <col min="11016" max="11264" width="9.5" style="17"/>
    <col min="11265" max="11265" width="37.875" style="17" customWidth="1"/>
    <col min="11266" max="11271" width="13" style="17" customWidth="1"/>
    <col min="11272" max="11520" width="9.5" style="17"/>
    <col min="11521" max="11521" width="37.875" style="17" customWidth="1"/>
    <col min="11522" max="11527" width="13" style="17" customWidth="1"/>
    <col min="11528" max="11776" width="9.5" style="17"/>
    <col min="11777" max="11777" width="37.875" style="17" customWidth="1"/>
    <col min="11778" max="11783" width="13" style="17" customWidth="1"/>
    <col min="11784" max="12032" width="9.5" style="17"/>
    <col min="12033" max="12033" width="37.875" style="17" customWidth="1"/>
    <col min="12034" max="12039" width="13" style="17" customWidth="1"/>
    <col min="12040" max="12288" width="9.5" style="17"/>
    <col min="12289" max="12289" width="37.875" style="17" customWidth="1"/>
    <col min="12290" max="12295" width="13" style="17" customWidth="1"/>
    <col min="12296" max="12544" width="9.5" style="17"/>
    <col min="12545" max="12545" width="37.875" style="17" customWidth="1"/>
    <col min="12546" max="12551" width="13" style="17" customWidth="1"/>
    <col min="12552" max="12800" width="9.5" style="17"/>
    <col min="12801" max="12801" width="37.875" style="17" customWidth="1"/>
    <col min="12802" max="12807" width="13" style="17" customWidth="1"/>
    <col min="12808" max="13056" width="9.5" style="17"/>
    <col min="13057" max="13057" width="37.875" style="17" customWidth="1"/>
    <col min="13058" max="13063" width="13" style="17" customWidth="1"/>
    <col min="13064" max="13312" width="9.5" style="17"/>
    <col min="13313" max="13313" width="37.875" style="17" customWidth="1"/>
    <col min="13314" max="13319" width="13" style="17" customWidth="1"/>
    <col min="13320" max="13568" width="9.5" style="17"/>
    <col min="13569" max="13569" width="37.875" style="17" customWidth="1"/>
    <col min="13570" max="13575" width="13" style="17" customWidth="1"/>
    <col min="13576" max="13824" width="9.5" style="17"/>
    <col min="13825" max="13825" width="37.875" style="17" customWidth="1"/>
    <col min="13826" max="13831" width="13" style="17" customWidth="1"/>
    <col min="13832" max="14080" width="9.5" style="17"/>
    <col min="14081" max="14081" width="37.875" style="17" customWidth="1"/>
    <col min="14082" max="14087" width="13" style="17" customWidth="1"/>
    <col min="14088" max="14336" width="9.5" style="17"/>
    <col min="14337" max="14337" width="37.875" style="17" customWidth="1"/>
    <col min="14338" max="14343" width="13" style="17" customWidth="1"/>
    <col min="14344" max="14592" width="9.5" style="17"/>
    <col min="14593" max="14593" width="37.875" style="17" customWidth="1"/>
    <col min="14594" max="14599" width="13" style="17" customWidth="1"/>
    <col min="14600" max="14848" width="9.5" style="17"/>
    <col min="14849" max="14849" width="37.875" style="17" customWidth="1"/>
    <col min="14850" max="14855" width="13" style="17" customWidth="1"/>
    <col min="14856" max="15104" width="9.5" style="17"/>
    <col min="15105" max="15105" width="37.875" style="17" customWidth="1"/>
    <col min="15106" max="15111" width="13" style="17" customWidth="1"/>
    <col min="15112" max="15360" width="9.5" style="17"/>
    <col min="15361" max="15361" width="37.875" style="17" customWidth="1"/>
    <col min="15362" max="15367" width="13" style="17" customWidth="1"/>
    <col min="15368" max="15616" width="9.5" style="17"/>
    <col min="15617" max="15617" width="37.875" style="17" customWidth="1"/>
    <col min="15618" max="15623" width="13" style="17" customWidth="1"/>
    <col min="15624" max="15872" width="9.5" style="17"/>
    <col min="15873" max="15873" width="37.875" style="17" customWidth="1"/>
    <col min="15874" max="15879" width="13" style="17" customWidth="1"/>
    <col min="15880" max="16128" width="9.5" style="17"/>
    <col min="16129" max="16129" width="37.875" style="17" customWidth="1"/>
    <col min="16130" max="16135" width="13" style="17" customWidth="1"/>
    <col min="16136" max="16384" width="9.5" style="17"/>
  </cols>
  <sheetData>
    <row r="1" spans="1:10" ht="80.099999999999994" customHeight="1">
      <c r="A1" s="47" t="s">
        <v>40</v>
      </c>
      <c r="B1" s="47"/>
      <c r="C1" s="47"/>
      <c r="D1" s="47"/>
      <c r="E1" s="47"/>
      <c r="F1" s="47"/>
      <c r="G1" s="47"/>
    </row>
    <row r="2" spans="1:10" ht="39.950000000000003" customHeight="1">
      <c r="A2" s="18"/>
      <c r="B2" s="48" t="s">
        <v>33</v>
      </c>
      <c r="C2" s="48"/>
      <c r="D2" s="48"/>
      <c r="E2" s="48"/>
      <c r="F2" s="18"/>
      <c r="G2" s="19" t="s">
        <v>5</v>
      </c>
    </row>
    <row r="3" spans="1:10" ht="15" customHeight="1">
      <c r="A3" s="20"/>
      <c r="B3" s="49" t="s">
        <v>6</v>
      </c>
      <c r="C3" s="49"/>
      <c r="D3" s="49" t="s">
        <v>7</v>
      </c>
      <c r="E3" s="49"/>
      <c r="F3" s="49" t="s">
        <v>8</v>
      </c>
      <c r="G3" s="49"/>
    </row>
    <row r="4" spans="1:10" ht="78">
      <c r="A4" s="20"/>
      <c r="B4" s="21" t="s">
        <v>9</v>
      </c>
      <c r="C4" s="22" t="s">
        <v>10</v>
      </c>
      <c r="D4" s="21" t="s">
        <v>9</v>
      </c>
      <c r="E4" s="22" t="s">
        <v>10</v>
      </c>
      <c r="F4" s="21" t="s">
        <v>9</v>
      </c>
      <c r="G4" s="21" t="s">
        <v>10</v>
      </c>
      <c r="H4" s="23"/>
      <c r="I4" s="24"/>
    </row>
    <row r="5" spans="1:10" ht="28.9" customHeight="1">
      <c r="A5" s="25" t="s">
        <v>34</v>
      </c>
      <c r="B5" s="31">
        <v>50</v>
      </c>
      <c r="C5" s="32">
        <v>1</v>
      </c>
      <c r="D5" s="31">
        <v>0</v>
      </c>
      <c r="E5" s="32">
        <v>0</v>
      </c>
      <c r="F5" s="31">
        <v>50</v>
      </c>
      <c r="G5" s="32">
        <v>1</v>
      </c>
    </row>
    <row r="6" spans="1:10" ht="48" customHeight="1">
      <c r="A6" s="27" t="s">
        <v>38</v>
      </c>
      <c r="B6" s="26">
        <v>50</v>
      </c>
      <c r="C6" s="30">
        <v>1</v>
      </c>
      <c r="D6" s="26">
        <v>0</v>
      </c>
      <c r="E6" s="30">
        <v>0</v>
      </c>
      <c r="F6" s="26">
        <v>50</v>
      </c>
      <c r="G6" s="30">
        <v>1</v>
      </c>
      <c r="I6" s="28"/>
      <c r="J6" s="28"/>
    </row>
    <row r="7" spans="1:10" ht="47.45" customHeight="1">
      <c r="A7" s="27" t="s">
        <v>39</v>
      </c>
      <c r="B7" s="26">
        <v>0</v>
      </c>
      <c r="C7" s="30">
        <v>0</v>
      </c>
      <c r="D7" s="26">
        <v>0</v>
      </c>
      <c r="E7" s="30">
        <v>0</v>
      </c>
      <c r="F7" s="26">
        <v>0</v>
      </c>
      <c r="G7" s="30">
        <v>0</v>
      </c>
    </row>
    <row r="8" spans="1:10" ht="30" customHeight="1">
      <c r="A8" s="25" t="s">
        <v>34</v>
      </c>
      <c r="B8" s="31">
        <f>SUM(B9:B11)</f>
        <v>81</v>
      </c>
      <c r="C8" s="33">
        <f>B8/B8</f>
        <v>1</v>
      </c>
      <c r="D8" s="31">
        <v>0</v>
      </c>
      <c r="E8" s="32">
        <v>0</v>
      </c>
      <c r="F8" s="31">
        <v>81</v>
      </c>
      <c r="G8" s="33">
        <v>1</v>
      </c>
    </row>
    <row r="9" spans="1:10" ht="55.9" customHeight="1">
      <c r="A9" s="27" t="s">
        <v>35</v>
      </c>
      <c r="B9" s="26">
        <v>26</v>
      </c>
      <c r="C9" s="29">
        <f>B9/B8</f>
        <v>0.32098765432098764</v>
      </c>
      <c r="D9" s="26">
        <v>0</v>
      </c>
      <c r="E9" s="30">
        <v>0</v>
      </c>
      <c r="F9" s="26">
        <v>26</v>
      </c>
      <c r="G9" s="29">
        <v>0.32098765432098764</v>
      </c>
    </row>
    <row r="10" spans="1:10" ht="52.15" customHeight="1">
      <c r="A10" s="27" t="s">
        <v>36</v>
      </c>
      <c r="B10" s="26">
        <v>38</v>
      </c>
      <c r="C10" s="29">
        <f>B10/B8</f>
        <v>0.46913580246913578</v>
      </c>
      <c r="D10" s="26">
        <v>0</v>
      </c>
      <c r="E10" s="30">
        <v>0</v>
      </c>
      <c r="F10" s="26">
        <v>38</v>
      </c>
      <c r="G10" s="29">
        <v>0.46913580246913578</v>
      </c>
    </row>
    <row r="11" spans="1:10" ht="53.45" customHeight="1">
      <c r="A11" s="27" t="s">
        <v>37</v>
      </c>
      <c r="B11" s="26">
        <v>17</v>
      </c>
      <c r="C11" s="29">
        <f>B11/B8</f>
        <v>0.20987654320987653</v>
      </c>
      <c r="D11" s="26">
        <v>0</v>
      </c>
      <c r="E11" s="30">
        <v>0</v>
      </c>
      <c r="F11" s="26">
        <v>17</v>
      </c>
      <c r="G11" s="29">
        <v>0.20987654320987653</v>
      </c>
    </row>
    <row r="12" spans="1:10" ht="53.45" customHeight="1"/>
    <row r="13" spans="1:10" ht="54" customHeight="1"/>
    <row r="14" spans="1:10" ht="52.15" customHeight="1"/>
    <row r="15" spans="1:10" ht="52.15" customHeight="1"/>
    <row r="16" spans="1:10" ht="52.15" customHeight="1"/>
    <row r="17" ht="53.45" customHeight="1"/>
    <row r="18" ht="54" customHeight="1"/>
    <row r="19" ht="54" customHeight="1"/>
    <row r="20" ht="62.45" customHeight="1"/>
    <row r="21" ht="43.5" customHeight="1"/>
    <row r="22" ht="46.5" customHeight="1"/>
  </sheetData>
  <sheetProtection selectLockedCells="1" selectUnlockedCells="1"/>
  <mergeCells count="5">
    <mergeCell ref="A1:G1"/>
    <mergeCell ref="B2:E2"/>
    <mergeCell ref="B3:C3"/>
    <mergeCell ref="D3:E3"/>
    <mergeCell ref="F3:G3"/>
  </mergeCells>
  <phoneticPr fontId="17" type="noConversion"/>
  <pageMargins left="0.7" right="0.7" top="0.3" bottom="0.3" header="0.3" footer="0.3"/>
  <pageSetup paperSize="9" scale="77" firstPageNumber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73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女性創業育成課程培訓人次</vt:lpstr>
      <vt:lpstr>114女性創業育成課程培訓人次 (年齡及身分)</vt:lpstr>
      <vt:lpstr>女性創業育成課程培訓人次!Print_Area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MOEA</dc:creator>
  <dc:description/>
  <cp:lastModifiedBy>吳同偉</cp:lastModifiedBy>
  <cp:revision>2</cp:revision>
  <cp:lastPrinted>2026-06-12T07:58:21Z</cp:lastPrinted>
  <dcterms:created xsi:type="dcterms:W3CDTF">1999-07-27T01:45:40Z</dcterms:created>
  <dcterms:modified xsi:type="dcterms:W3CDTF">2026-07-30T22:37:07Z</dcterms:modified>
  <dc:language>zh-TW</dc:language>
</cp:coreProperties>
</file>