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wwu\Desktop\性別統計相關\115性別\行政院性平處—統計指標管理(115)\538-表5.經濟部及所屬各行政機關職員性別統計表(20260731)\"/>
    </mc:Choice>
  </mc:AlternateContent>
  <xr:revisionPtr revIDLastSave="0" documentId="13_ncr:1_{B6018283-40A3-4EA9-8DAC-4B7F7D84C01A}" xr6:coauthVersionLast="47" xr6:coauthVersionMax="47" xr10:uidLastSave="{00000000-0000-0000-0000-000000000000}"/>
  <bookViews>
    <workbookView xWindow="1260" yWindow="1170" windowWidth="20610" windowHeight="13245" tabRatio="500" xr2:uid="{00000000-000D-0000-FFFF-FFFF00000000}"/>
  </bookViews>
  <sheets>
    <sheet name="經濟部及所屬" sheetId="1" r:id="rId1"/>
  </sheets>
  <externalReferences>
    <externalReference r:id="rId2"/>
  </externalReferences>
  <definedNames>
    <definedName name="_xlnm.Print_Area" localSheetId="0">經濟部及所屬!$A$1:$U$55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27" i="1" l="1"/>
  <c r="D26" i="1" s="1"/>
  <c r="D21" i="1"/>
  <c r="D20" i="1" s="1"/>
  <c r="D15" i="1"/>
  <c r="D14" i="1"/>
  <c r="D12" i="1"/>
  <c r="D7" i="1"/>
  <c r="D5" i="1"/>
  <c r="D9" i="1" s="1"/>
  <c r="H5" i="1"/>
  <c r="I5" i="1"/>
  <c r="H6" i="1"/>
  <c r="H7" i="1"/>
  <c r="I7" i="1"/>
  <c r="I9" i="1" s="1"/>
  <c r="H8" i="1"/>
  <c r="H9" i="1"/>
  <c r="H10" i="1"/>
  <c r="H11" i="1"/>
  <c r="H12" i="1"/>
  <c r="I12" i="1"/>
  <c r="H13" i="1"/>
  <c r="H14" i="1"/>
  <c r="I14" i="1"/>
  <c r="H15" i="1"/>
  <c r="I15" i="1"/>
  <c r="H16" i="1"/>
  <c r="H17" i="1"/>
  <c r="H18" i="1"/>
  <c r="H19" i="1"/>
  <c r="H20" i="1"/>
  <c r="H21" i="1"/>
  <c r="I21" i="1"/>
  <c r="I20" i="1" s="1"/>
  <c r="H22" i="1"/>
  <c r="H23" i="1"/>
  <c r="H24" i="1"/>
  <c r="I24" i="1"/>
  <c r="H25" i="1"/>
  <c r="H26" i="1"/>
  <c r="H27" i="1"/>
  <c r="I27" i="1"/>
  <c r="I26" i="1" s="1"/>
  <c r="H28" i="1"/>
  <c r="D28" i="1" l="1"/>
  <c r="D8" i="1"/>
  <c r="D16" i="1"/>
  <c r="D6" i="1"/>
  <c r="D22" i="1"/>
  <c r="D24" i="1"/>
  <c r="D18" i="1"/>
  <c r="I22" i="1"/>
  <c r="I8" i="1"/>
  <c r="I16" i="1"/>
  <c r="I6" i="1"/>
  <c r="I28" i="1"/>
  <c r="I18" i="1"/>
  <c r="S5" i="1" l="1"/>
  <c r="T5" i="1"/>
  <c r="U5" i="1"/>
  <c r="L6" i="1"/>
  <c r="M6" i="1"/>
  <c r="S7" i="1"/>
  <c r="T7" i="1"/>
  <c r="U7" i="1"/>
  <c r="L8" i="1"/>
  <c r="M8" i="1"/>
  <c r="N9" i="1"/>
  <c r="N6" i="1" s="1"/>
  <c r="O9" i="1"/>
  <c r="O6" i="1" s="1"/>
  <c r="P9" i="1"/>
  <c r="P6" i="1" s="1"/>
  <c r="Q9" i="1"/>
  <c r="Q8" i="1" s="1"/>
  <c r="R9" i="1"/>
  <c r="R8" i="1" s="1"/>
  <c r="L12" i="1"/>
  <c r="M12" i="1"/>
  <c r="S12" i="1"/>
  <c r="T12" i="1"/>
  <c r="U12" i="1"/>
  <c r="L14" i="1"/>
  <c r="M14" i="1"/>
  <c r="S14" i="1"/>
  <c r="T14" i="1"/>
  <c r="U14" i="1"/>
  <c r="N15" i="1"/>
  <c r="N12" i="1" s="1"/>
  <c r="O15" i="1"/>
  <c r="O12" i="1" s="1"/>
  <c r="P15" i="1"/>
  <c r="Q15" i="1"/>
  <c r="Q12" i="1" s="1"/>
  <c r="R15" i="1"/>
  <c r="R12" i="1" s="1"/>
  <c r="L16" i="1"/>
  <c r="M16" i="1"/>
  <c r="L18" i="1"/>
  <c r="M18" i="1"/>
  <c r="S18" i="1"/>
  <c r="T18" i="1"/>
  <c r="U18" i="1"/>
  <c r="L20" i="1"/>
  <c r="M20" i="1"/>
  <c r="S20" i="1"/>
  <c r="T20" i="1"/>
  <c r="U20" i="1"/>
  <c r="N21" i="1"/>
  <c r="N20" i="1" s="1"/>
  <c r="O21" i="1"/>
  <c r="O18" i="1" s="1"/>
  <c r="P21" i="1"/>
  <c r="P18" i="1" s="1"/>
  <c r="Q21" i="1"/>
  <c r="R21" i="1"/>
  <c r="R18" i="1" s="1"/>
  <c r="L22" i="1"/>
  <c r="M22" i="1"/>
  <c r="L24" i="1"/>
  <c r="M24" i="1"/>
  <c r="S24" i="1"/>
  <c r="T24" i="1"/>
  <c r="U24" i="1"/>
  <c r="L26" i="1"/>
  <c r="M26" i="1"/>
  <c r="S26" i="1"/>
  <c r="T26" i="1"/>
  <c r="U26" i="1"/>
  <c r="N27" i="1"/>
  <c r="N24" i="1" s="1"/>
  <c r="O27" i="1"/>
  <c r="O26" i="1" s="1"/>
  <c r="P27" i="1"/>
  <c r="P24" i="1" s="1"/>
  <c r="Q27" i="1"/>
  <c r="Q24" i="1" s="1"/>
  <c r="R27" i="1"/>
  <c r="L28" i="1"/>
  <c r="M28" i="1"/>
  <c r="S9" i="1" l="1"/>
  <c r="S16" i="1" s="1"/>
  <c r="N28" i="1"/>
  <c r="T9" i="1"/>
  <c r="T6" i="1" s="1"/>
  <c r="Q22" i="1"/>
  <c r="P16" i="1"/>
  <c r="P22" i="1"/>
  <c r="O16" i="1"/>
  <c r="P8" i="1"/>
  <c r="Q26" i="1"/>
  <c r="N14" i="1"/>
  <c r="R6" i="1"/>
  <c r="R28" i="1"/>
  <c r="P20" i="1"/>
  <c r="O20" i="1"/>
  <c r="Q28" i="1"/>
  <c r="U9" i="1"/>
  <c r="U16" i="1" s="1"/>
  <c r="P26" i="1"/>
  <c r="R16" i="1"/>
  <c r="R14" i="1"/>
  <c r="N26" i="1"/>
  <c r="O14" i="1"/>
  <c r="R24" i="1"/>
  <c r="Q18" i="1"/>
  <c r="P12" i="1"/>
  <c r="Q6" i="1"/>
  <c r="P28" i="1"/>
  <c r="O22" i="1"/>
  <c r="R20" i="1"/>
  <c r="N16" i="1"/>
  <c r="Q14" i="1"/>
  <c r="O8" i="1"/>
  <c r="O28" i="1"/>
  <c r="R26" i="1"/>
  <c r="N22" i="1"/>
  <c r="Q20" i="1"/>
  <c r="P14" i="1"/>
  <c r="N8" i="1"/>
  <c r="O24" i="1"/>
  <c r="N18" i="1"/>
  <c r="R22" i="1"/>
  <c r="Q16" i="1"/>
  <c r="S6" i="1" l="1"/>
  <c r="T28" i="1"/>
  <c r="S8" i="1"/>
  <c r="S28" i="1"/>
  <c r="S22" i="1"/>
  <c r="T22" i="1"/>
  <c r="T16" i="1"/>
  <c r="T8" i="1"/>
  <c r="U6" i="1"/>
  <c r="U22" i="1"/>
  <c r="U28" i="1"/>
  <c r="U8" i="1"/>
</calcChain>
</file>

<file path=xl/sharedStrings.xml><?xml version="1.0" encoding="utf-8"?>
<sst xmlns="http://schemas.openxmlformats.org/spreadsheetml/2006/main" count="91" uniqueCount="61">
  <si>
    <t>官等(rank)　　　　　　　　  年度(year)</t>
  </si>
  <si>
    <t>109年度
（2020 year）</t>
  </si>
  <si>
    <t>104年度
(2015 year)</t>
  </si>
  <si>
    <t>103年度
(2014 year)</t>
  </si>
  <si>
    <t>102年度
(2013 year)</t>
  </si>
  <si>
    <t>101年度
(2012 year)</t>
  </si>
  <si>
    <t>100年度
(2011 year)</t>
  </si>
  <si>
    <t>99年度
(2000 year)</t>
  </si>
  <si>
    <t>合      計(Total)</t>
  </si>
  <si>
    <t>女(F)</t>
  </si>
  <si>
    <t>人數
(persons)</t>
  </si>
  <si>
    <t>比例
(percentage)</t>
  </si>
  <si>
    <t>男(M)</t>
  </si>
  <si>
    <t>合　　計
(Total)</t>
  </si>
  <si>
    <t>簡     任(Senior Rank)</t>
  </si>
  <si>
    <t>小　　計
(subtotal)</t>
  </si>
  <si>
    <t>薦          任(Junior Rank)</t>
  </si>
  <si>
    <t>委          任(Elementary Rank)</t>
  </si>
  <si>
    <t>110年度
（2021 year）</t>
    <phoneticPr fontId="7" type="noConversion"/>
  </si>
  <si>
    <t>105年度
(2016 year)</t>
    <phoneticPr fontId="7" type="noConversion"/>
  </si>
  <si>
    <t>106年度
（2017 year）</t>
    <phoneticPr fontId="7" type="noConversion"/>
  </si>
  <si>
    <t>111年度
（2022 year）</t>
    <phoneticPr fontId="7" type="noConversion"/>
  </si>
  <si>
    <t>108年度
（2019 year）</t>
  </si>
  <si>
    <t>107年度
（2018 year）</t>
  </si>
  <si>
    <t>112年度
（2023 year）</t>
    <phoneticPr fontId="7" type="noConversion"/>
  </si>
  <si>
    <t>填表說明(Instructions to fill the form)：本表請填行政機關(構)職員人數統計(Please fill the the number of persons)。</t>
    <phoneticPr fontId="7" type="noConversion"/>
  </si>
  <si>
    <t>經濟部及所屬各行政機關(構)職員性別統計
Ministry of Economic Affairs and Subordinate Agencies
Statistics on Gender of Staff</t>
    <phoneticPr fontId="7" type="noConversion"/>
  </si>
  <si>
    <t>113年度
（2024 year）</t>
    <phoneticPr fontId="7" type="noConversion"/>
  </si>
  <si>
    <t xml:space="preserve">  身心障礙</t>
  </si>
  <si>
    <t xml:space="preserve">  原住民身分</t>
  </si>
  <si>
    <t xml:space="preserve">  新北市</t>
  </si>
  <si>
    <t xml:space="preserve">  臺北市</t>
  </si>
  <si>
    <t xml:space="preserve">  桃園市</t>
  </si>
  <si>
    <t xml:space="preserve">  臺中市</t>
  </si>
  <si>
    <t xml:space="preserve">  臺南市</t>
  </si>
  <si>
    <t xml:space="preserve">  高雄市</t>
  </si>
  <si>
    <t xml:space="preserve">  宜蘭縣</t>
  </si>
  <si>
    <t xml:space="preserve">  新竹縣</t>
  </si>
  <si>
    <t xml:space="preserve">  苗栗縣</t>
  </si>
  <si>
    <t xml:space="preserve">  彰化縣</t>
  </si>
  <si>
    <t xml:space="preserve">  南投縣</t>
  </si>
  <si>
    <t xml:space="preserve">  雲林縣</t>
  </si>
  <si>
    <t xml:space="preserve">  嘉義縣</t>
  </si>
  <si>
    <t xml:space="preserve">  屏東縣</t>
  </si>
  <si>
    <t xml:space="preserve">  臺東縣</t>
  </si>
  <si>
    <t xml:space="preserve">  花蓮縣</t>
  </si>
  <si>
    <t xml:space="preserve">  澎湖縣</t>
  </si>
  <si>
    <t xml:space="preserve">  基隆市</t>
  </si>
  <si>
    <t xml:space="preserve">  新竹市</t>
  </si>
  <si>
    <t xml:space="preserve">  嘉義市</t>
  </si>
  <si>
    <t xml:space="preserve">  金門縣</t>
  </si>
  <si>
    <t xml:space="preserve">  連江縣</t>
  </si>
  <si>
    <t>女(F)</t>
    <phoneticPr fontId="7" type="noConversion"/>
  </si>
  <si>
    <t>合計</t>
    <phoneticPr fontId="7" type="noConversion"/>
  </si>
  <si>
    <t>男性</t>
    <phoneticPr fontId="7" type="noConversion"/>
  </si>
  <si>
    <t>女性</t>
    <phoneticPr fontId="7" type="noConversion"/>
  </si>
  <si>
    <t>小計</t>
    <phoneticPr fontId="7" type="noConversion"/>
  </si>
  <si>
    <t>居   住   地</t>
    <phoneticPr fontId="7" type="noConversion"/>
  </si>
  <si>
    <t>特殊族群分類</t>
    <phoneticPr fontId="7" type="noConversion"/>
  </si>
  <si>
    <t>製表日期:114年6月3日
(Date:2025/6/3)</t>
    <phoneticPr fontId="7" type="noConversion"/>
  </si>
  <si>
    <t>114年度
(2025 year)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</si>
</sst>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NT$-404]#,##0.00;[Red]\-[$NT$-404]#,##0.00"/>
  </numFmts>
  <fonts count="16">
    <font>
      <sz val="12"/>
      <color rgb="FF000000"/>
      <name val="新細明體"/>
      <charset val="136"/>
    </font>
    <font>
      <u/>
      <sz val="12"/>
      <color rgb="FF000000"/>
      <name val="新細明體"/>
      <family val="1"/>
      <charset val="136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 applyBorder="0" applyProtection="0">
      <alignment vertical="center"/>
    </xf>
    <xf numFmtId="176" fontId="1" fillId="0" borderId="0" applyBorder="0" applyProtection="0">
      <alignment vertical="center"/>
    </xf>
    <xf numFmtId="0" fontId="6" fillId="0" borderId="0" applyBorder="0" applyProtection="0">
      <alignment horizontal="center" vertical="center"/>
    </xf>
    <xf numFmtId="0" fontId="6" fillId="0" borderId="0" applyBorder="0" applyProtection="0">
      <alignment horizontal="center" vertical="center" textRotation="90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>
      <alignment vertical="center"/>
    </xf>
    <xf numFmtId="0" fontId="2" fillId="2" borderId="0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0" fontId="4" fillId="2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9" fontId="4" fillId="2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/>
    </xf>
    <xf numFmtId="10" fontId="4" fillId="2" borderId="2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0" fontId="13" fillId="0" borderId="2" xfId="0" applyNumberFormat="1" applyFont="1" applyBorder="1" applyAlignment="1">
      <alignment horizontal="center" vertical="center"/>
    </xf>
    <xf numFmtId="9" fontId="13" fillId="0" borderId="2" xfId="0" applyNumberFormat="1" applyFont="1" applyBorder="1" applyAlignment="1">
      <alignment horizontal="center" vertical="center"/>
    </xf>
    <xf numFmtId="10" fontId="13" fillId="0" borderId="0" xfId="0" applyNumberFormat="1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 wrapText="1"/>
    </xf>
    <xf numFmtId="10" fontId="4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13" fillId="0" borderId="6" xfId="0" applyFont="1" applyBorder="1" applyAlignment="1">
      <alignment horizontal="left" vertical="center" wrapText="1"/>
    </xf>
    <xf numFmtId="0" fontId="2" fillId="0" borderId="8" xfId="0" applyFont="1" applyBorder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10" fontId="13" fillId="0" borderId="6" xfId="0" applyNumberFormat="1" applyFont="1" applyBorder="1" applyAlignment="1">
      <alignment horizontal="center" vertical="center"/>
    </xf>
    <xf numFmtId="9" fontId="13" fillId="0" borderId="6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0" fontId="11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5">
    <cellStyle name="一般" xfId="0" builtinId="0"/>
    <cellStyle name="結果" xfId="1" xr:uid="{00000000-0005-0000-0000-000001000000}"/>
    <cellStyle name="結果 2" xfId="2" xr:uid="{00000000-0005-0000-0000-000002000000}"/>
    <cellStyle name="標題" xfId="3" xr:uid="{00000000-0005-0000-0000-000003000000}"/>
    <cellStyle name="標題 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(&#33290;)10809-11108&#32147;&#28639;&#37096;(&#29956;&#35430;&#32771;&#35430;&#20219;&#20813;)\&#21407;D&#27133;_&#33729;&#29618;&#25991;&#20214;\004_&#26371;&#25991;\04-&#24615;&#24179;\1130513&#24615;&#24179;&#36039;&#26009;(&#26371;&#35531;&#21508;&#20107;&#26989;&#22635;&#24489;)\1130613&#31995;&#32113;&#29986;&#35069;\&#24615;&#21029;&#32113;&#353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0">
          <cell r="E10">
            <v>2016</v>
          </cell>
        </row>
        <row r="11">
          <cell r="E11">
            <v>0.40555220277610138</v>
          </cell>
        </row>
        <row r="12">
          <cell r="E12">
            <v>2955</v>
          </cell>
        </row>
        <row r="13">
          <cell r="E13">
            <v>0.59444779722389862</v>
          </cell>
        </row>
        <row r="14">
          <cell r="E14">
            <v>4971</v>
          </cell>
        </row>
        <row r="15">
          <cell r="E15">
            <v>1</v>
          </cell>
        </row>
        <row r="16">
          <cell r="E16">
            <v>187</v>
          </cell>
        </row>
        <row r="17">
          <cell r="E17">
            <v>0.31802721088435376</v>
          </cell>
        </row>
        <row r="18">
          <cell r="E18">
            <v>401</v>
          </cell>
        </row>
        <row r="19">
          <cell r="E19">
            <v>0.68197278911564629</v>
          </cell>
        </row>
        <row r="20">
          <cell r="E20">
            <v>588</v>
          </cell>
        </row>
        <row r="21">
          <cell r="E21">
            <v>0.11828605914302957</v>
          </cell>
        </row>
        <row r="22">
          <cell r="E22">
            <v>1570</v>
          </cell>
        </row>
        <row r="23">
          <cell r="E23">
            <v>0.40051020408163263</v>
          </cell>
        </row>
        <row r="24">
          <cell r="E24">
            <v>2350</v>
          </cell>
        </row>
        <row r="25">
          <cell r="E25">
            <v>0.59948979591836737</v>
          </cell>
        </row>
        <row r="26">
          <cell r="E26">
            <v>3920</v>
          </cell>
        </row>
        <row r="27">
          <cell r="E27">
            <v>0.78857372762019717</v>
          </cell>
        </row>
        <row r="28">
          <cell r="E28">
            <v>259</v>
          </cell>
        </row>
        <row r="29">
          <cell r="E29">
            <v>0.55939524838012955</v>
          </cell>
        </row>
        <row r="30">
          <cell r="E30">
            <v>204</v>
          </cell>
        </row>
        <row r="31">
          <cell r="E31">
            <v>0.44060475161987039</v>
          </cell>
        </row>
        <row r="32">
          <cell r="E32">
            <v>463</v>
          </cell>
        </row>
        <row r="33">
          <cell r="E33">
            <v>9.3140213236773281E-2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Q55"/>
  <sheetViews>
    <sheetView tabSelected="1" view="pageBreakPreview" topLeftCell="A3" zoomScale="70" zoomScaleNormal="68" zoomScaleSheetLayoutView="70" workbookViewId="0">
      <selection activeCell="D33" sqref="D33"/>
    </sheetView>
  </sheetViews>
  <sheetFormatPr defaultColWidth="8.875" defaultRowHeight="16.5"/>
  <cols>
    <col min="1" max="1" width="19.625" style="1" customWidth="1"/>
    <col min="2" max="2" width="15" style="1" customWidth="1"/>
    <col min="3" max="3" width="18.625" style="1" bestFit="1" customWidth="1"/>
    <col min="4" max="6" width="8.5" style="1" customWidth="1"/>
    <col min="7" max="7" width="22.5" style="1" customWidth="1"/>
    <col min="8" max="8" width="22.5" style="29" customWidth="1"/>
    <col min="9" max="11" width="19.5" style="1" customWidth="1"/>
    <col min="12" max="12" width="19.625" style="1" customWidth="1"/>
    <col min="13" max="13" width="19.875" style="1" customWidth="1"/>
    <col min="14" max="14" width="20.125" style="1" customWidth="1"/>
    <col min="15" max="15" width="16.875" style="1" customWidth="1"/>
    <col min="16" max="16" width="16.875" style="24" customWidth="1"/>
    <col min="17" max="18" width="16.875" style="1" customWidth="1"/>
    <col min="19" max="21" width="16.875" style="25" customWidth="1"/>
    <col min="22" max="22" width="9.5" style="1" customWidth="1"/>
    <col min="23" max="23" width="5.5" style="1" customWidth="1"/>
    <col min="24" max="24" width="5.875" style="1" customWidth="1"/>
    <col min="25" max="25" width="20.125" style="1" customWidth="1"/>
    <col min="26" max="27" width="10.125" style="1" customWidth="1"/>
    <col min="28" max="28" width="9" style="1" customWidth="1"/>
    <col min="29" max="1031" width="9.5" style="1" customWidth="1"/>
    <col min="1032" max="16384" width="8.875" style="9"/>
  </cols>
  <sheetData>
    <row r="1" spans="1:31" ht="69" customHeight="1">
      <c r="A1" s="64" t="s">
        <v>26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W1" s="8"/>
      <c r="X1" s="8"/>
      <c r="Y1" s="8"/>
      <c r="Z1" s="8"/>
      <c r="AA1" s="8"/>
      <c r="AB1" s="8"/>
      <c r="AC1" s="8"/>
      <c r="AD1" s="8"/>
    </row>
    <row r="2" spans="1:31" ht="50.25" customHeight="1">
      <c r="A2" s="65" t="s">
        <v>25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W2" s="8"/>
      <c r="X2" s="8"/>
      <c r="Y2" s="8"/>
      <c r="Z2" s="8"/>
      <c r="AA2" s="8"/>
      <c r="AB2" s="8"/>
      <c r="AC2" s="8"/>
      <c r="AD2" s="8"/>
      <c r="AE2" s="8"/>
    </row>
    <row r="3" spans="1:31" ht="33.950000000000003" customHeight="1">
      <c r="A3" s="2"/>
      <c r="B3" s="2"/>
      <c r="C3" s="2"/>
      <c r="D3" s="2"/>
      <c r="E3" s="2"/>
      <c r="F3" s="2"/>
      <c r="G3" s="2"/>
      <c r="H3" s="26"/>
      <c r="I3" s="2"/>
      <c r="J3" s="2"/>
      <c r="K3" s="2"/>
      <c r="L3" s="2"/>
      <c r="M3" s="2"/>
      <c r="N3" s="2"/>
      <c r="O3" s="2"/>
      <c r="P3" s="10"/>
      <c r="Q3" s="2"/>
      <c r="R3" s="2"/>
      <c r="S3" s="2"/>
      <c r="T3" s="66" t="s">
        <v>59</v>
      </c>
      <c r="U3" s="66"/>
      <c r="W3" s="8"/>
      <c r="X3" s="8"/>
      <c r="Y3" s="8"/>
      <c r="Z3" s="8"/>
      <c r="AA3" s="8"/>
      <c r="AB3" s="8"/>
      <c r="AC3" s="8"/>
      <c r="AD3" s="8"/>
      <c r="AE3" s="8"/>
    </row>
    <row r="4" spans="1:31" ht="56.1" customHeight="1">
      <c r="A4" s="67" t="s">
        <v>0</v>
      </c>
      <c r="B4" s="67"/>
      <c r="C4" s="67"/>
      <c r="D4" s="69" t="s">
        <v>60</v>
      </c>
      <c r="E4" s="70"/>
      <c r="F4" s="71"/>
      <c r="G4" s="50" t="s">
        <v>27</v>
      </c>
      <c r="H4" s="27" t="s">
        <v>24</v>
      </c>
      <c r="I4" s="3" t="s">
        <v>21</v>
      </c>
      <c r="J4" s="3" t="s">
        <v>18</v>
      </c>
      <c r="K4" s="3" t="s">
        <v>1</v>
      </c>
      <c r="L4" s="3" t="s">
        <v>22</v>
      </c>
      <c r="M4" s="3" t="s">
        <v>23</v>
      </c>
      <c r="N4" s="3" t="s">
        <v>20</v>
      </c>
      <c r="O4" s="3" t="s">
        <v>19</v>
      </c>
      <c r="P4" s="11" t="s">
        <v>2</v>
      </c>
      <c r="Q4" s="3" t="s">
        <v>3</v>
      </c>
      <c r="R4" s="3" t="s">
        <v>4</v>
      </c>
      <c r="S4" s="3" t="s">
        <v>5</v>
      </c>
      <c r="T4" s="3" t="s">
        <v>6</v>
      </c>
      <c r="U4" s="3" t="s">
        <v>7</v>
      </c>
      <c r="W4" s="7"/>
      <c r="X4" s="7"/>
      <c r="Y4" s="7"/>
      <c r="Z4" s="12"/>
      <c r="AA4" s="12"/>
      <c r="AB4" s="12"/>
    </row>
    <row r="5" spans="1:31" ht="39.950000000000003" customHeight="1">
      <c r="A5" s="63" t="s">
        <v>8</v>
      </c>
      <c r="B5" s="68" t="s">
        <v>9</v>
      </c>
      <c r="C5" s="4" t="s">
        <v>10</v>
      </c>
      <c r="D5" s="56">
        <f>SUM(D11,D17,D23)</f>
        <v>2002</v>
      </c>
      <c r="E5" s="56"/>
      <c r="F5" s="56"/>
      <c r="G5" s="47">
        <v>2023</v>
      </c>
      <c r="H5" s="32">
        <f>[1]Sheet1!E10</f>
        <v>2016</v>
      </c>
      <c r="I5" s="15">
        <f>SUM(I11,I17,I23)</f>
        <v>1973</v>
      </c>
      <c r="J5" s="13">
        <v>1988</v>
      </c>
      <c r="K5" s="4">
        <v>1958</v>
      </c>
      <c r="L5" s="4">
        <v>1947</v>
      </c>
      <c r="M5" s="4">
        <v>1895</v>
      </c>
      <c r="N5" s="4">
        <v>1862</v>
      </c>
      <c r="O5" s="4">
        <v>1807</v>
      </c>
      <c r="P5" s="14">
        <v>1792</v>
      </c>
      <c r="Q5" s="4">
        <v>1799</v>
      </c>
      <c r="R5" s="15">
        <v>1748</v>
      </c>
      <c r="S5" s="15">
        <f>S11+S17+S23</f>
        <v>1772</v>
      </c>
      <c r="T5" s="15">
        <f>T11+T17+T23</f>
        <v>1761</v>
      </c>
      <c r="U5" s="15">
        <f>U11+U17+U23</f>
        <v>1784</v>
      </c>
      <c r="W5" s="16"/>
      <c r="X5" s="16"/>
    </row>
    <row r="6" spans="1:31" ht="39.950000000000003" customHeight="1">
      <c r="A6" s="63"/>
      <c r="B6" s="63"/>
      <c r="C6" s="4" t="s">
        <v>11</v>
      </c>
      <c r="D6" s="53">
        <f>IF(D9=0,0,D5/D9)</f>
        <v>0.40882172758831936</v>
      </c>
      <c r="E6" s="53"/>
      <c r="F6" s="53"/>
      <c r="G6" s="48">
        <v>0.40819209039548021</v>
      </c>
      <c r="H6" s="33">
        <f>[1]Sheet1!E11</f>
        <v>0.40555220277610138</v>
      </c>
      <c r="I6" s="18">
        <f>IF(I9=0,0,I5/I9)</f>
        <v>0.4024887800897593</v>
      </c>
      <c r="J6" s="5">
        <v>0.40096813231141598</v>
      </c>
      <c r="K6" s="5">
        <v>0.39250000000000002</v>
      </c>
      <c r="L6" s="5">
        <f t="shared" ref="L6:U6" si="0">L5/L9</f>
        <v>0.38947789557911583</v>
      </c>
      <c r="M6" s="5">
        <f t="shared" si="0"/>
        <v>0.38610431947840262</v>
      </c>
      <c r="N6" s="5">
        <f t="shared" si="0"/>
        <v>0.3821054791709419</v>
      </c>
      <c r="O6" s="5">
        <f t="shared" si="0"/>
        <v>0.3799411269974769</v>
      </c>
      <c r="P6" s="17">
        <f t="shared" si="0"/>
        <v>0.38087141339001063</v>
      </c>
      <c r="Q6" s="5">
        <f t="shared" si="0"/>
        <v>0.37714884696016771</v>
      </c>
      <c r="R6" s="18">
        <f t="shared" si="0"/>
        <v>0.37639965546942289</v>
      </c>
      <c r="S6" s="18">
        <f t="shared" si="0"/>
        <v>0.37273874631888937</v>
      </c>
      <c r="T6" s="18">
        <f t="shared" si="0"/>
        <v>0.3690276613579212</v>
      </c>
      <c r="U6" s="18">
        <f t="shared" si="0"/>
        <v>0.3694346655622282</v>
      </c>
      <c r="W6" s="16"/>
      <c r="X6" s="16"/>
    </row>
    <row r="7" spans="1:31" ht="39.950000000000003" customHeight="1">
      <c r="A7" s="63"/>
      <c r="B7" s="68" t="s">
        <v>12</v>
      </c>
      <c r="C7" s="4" t="s">
        <v>10</v>
      </c>
      <c r="D7" s="56">
        <f>SUM(D13,D19,D25)</f>
        <v>2895</v>
      </c>
      <c r="E7" s="56"/>
      <c r="F7" s="56"/>
      <c r="G7" s="47">
        <v>2933</v>
      </c>
      <c r="H7" s="32">
        <f>[1]Sheet1!E12</f>
        <v>2955</v>
      </c>
      <c r="I7" s="15">
        <f>SUM(I13,I19,I25)</f>
        <v>2929</v>
      </c>
      <c r="J7" s="13">
        <v>2970</v>
      </c>
      <c r="K7" s="4">
        <v>3031</v>
      </c>
      <c r="L7" s="4">
        <v>3052</v>
      </c>
      <c r="M7" s="4">
        <v>3013</v>
      </c>
      <c r="N7" s="4">
        <v>3011</v>
      </c>
      <c r="O7" s="4">
        <v>2949</v>
      </c>
      <c r="P7" s="14">
        <v>2913</v>
      </c>
      <c r="Q7" s="4">
        <v>2971</v>
      </c>
      <c r="R7" s="15">
        <v>2896</v>
      </c>
      <c r="S7" s="15">
        <f>S13+S19+S25</f>
        <v>2982</v>
      </c>
      <c r="T7" s="15">
        <f>T13+T19+T25</f>
        <v>3011</v>
      </c>
      <c r="U7" s="15">
        <f>U13+U19+U25</f>
        <v>3045</v>
      </c>
      <c r="W7" s="16"/>
      <c r="X7" s="16"/>
    </row>
    <row r="8" spans="1:31" ht="39.950000000000003" customHeight="1">
      <c r="A8" s="63"/>
      <c r="B8" s="63"/>
      <c r="C8" s="4" t="s">
        <v>11</v>
      </c>
      <c r="D8" s="53">
        <f>IF(D9=0,0,D7/D9)</f>
        <v>0.59117827241168064</v>
      </c>
      <c r="E8" s="53"/>
      <c r="F8" s="53"/>
      <c r="G8" s="48">
        <v>0.59180790960451979</v>
      </c>
      <c r="H8" s="33">
        <f>[1]Sheet1!E13</f>
        <v>0.59444779722389862</v>
      </c>
      <c r="I8" s="18">
        <f>IF(I9=0,0,I7/I9)</f>
        <v>0.5975112199102407</v>
      </c>
      <c r="J8" s="5">
        <v>0.59903186768858396</v>
      </c>
      <c r="K8" s="5">
        <v>0.60750000000000004</v>
      </c>
      <c r="L8" s="5">
        <f t="shared" ref="L8:U8" si="1">L7/L9</f>
        <v>0.61052210442088417</v>
      </c>
      <c r="M8" s="5">
        <f t="shared" si="1"/>
        <v>0.61389568052159738</v>
      </c>
      <c r="N8" s="5">
        <f t="shared" si="1"/>
        <v>0.61789452082905805</v>
      </c>
      <c r="O8" s="5">
        <f t="shared" si="1"/>
        <v>0.62005887300252316</v>
      </c>
      <c r="P8" s="17">
        <f t="shared" si="1"/>
        <v>0.61912858660998937</v>
      </c>
      <c r="Q8" s="5">
        <f t="shared" si="1"/>
        <v>0.62285115303983229</v>
      </c>
      <c r="R8" s="18">
        <f t="shared" si="1"/>
        <v>0.62360034453057711</v>
      </c>
      <c r="S8" s="18">
        <f t="shared" si="1"/>
        <v>0.62726125368111063</v>
      </c>
      <c r="T8" s="18">
        <f t="shared" si="1"/>
        <v>0.6309723386420788</v>
      </c>
      <c r="U8" s="18">
        <f t="shared" si="1"/>
        <v>0.63056533443777174</v>
      </c>
      <c r="W8" s="16"/>
      <c r="X8" s="16"/>
    </row>
    <row r="9" spans="1:31" ht="39.950000000000003" customHeight="1">
      <c r="A9" s="63"/>
      <c r="B9" s="63" t="s">
        <v>13</v>
      </c>
      <c r="C9" s="4" t="s">
        <v>10</v>
      </c>
      <c r="D9" s="54">
        <f>SUM(D5,D7)</f>
        <v>4897</v>
      </c>
      <c r="E9" s="54"/>
      <c r="F9" s="54"/>
      <c r="G9" s="47">
        <v>4956</v>
      </c>
      <c r="H9" s="32">
        <f>[1]Sheet1!E14</f>
        <v>4971</v>
      </c>
      <c r="I9" s="15">
        <f>SUM(I5,I7)</f>
        <v>4902</v>
      </c>
      <c r="J9" s="13">
        <v>4958</v>
      </c>
      <c r="K9" s="4">
        <v>4989</v>
      </c>
      <c r="L9" s="4">
        <v>4999</v>
      </c>
      <c r="M9" s="4">
        <v>4908</v>
      </c>
      <c r="N9" s="15">
        <f t="shared" ref="N9:U9" si="2">N5+N7</f>
        <v>4873</v>
      </c>
      <c r="O9" s="15">
        <f t="shared" si="2"/>
        <v>4756</v>
      </c>
      <c r="P9" s="19">
        <f t="shared" si="2"/>
        <v>4705</v>
      </c>
      <c r="Q9" s="15">
        <f t="shared" si="2"/>
        <v>4770</v>
      </c>
      <c r="R9" s="15">
        <f t="shared" si="2"/>
        <v>4644</v>
      </c>
      <c r="S9" s="15">
        <f t="shared" si="2"/>
        <v>4754</v>
      </c>
      <c r="T9" s="15">
        <f t="shared" si="2"/>
        <v>4772</v>
      </c>
      <c r="U9" s="15">
        <f t="shared" si="2"/>
        <v>4829</v>
      </c>
      <c r="W9" s="16"/>
      <c r="X9" s="16"/>
    </row>
    <row r="10" spans="1:31" ht="39.950000000000003" customHeight="1">
      <c r="A10" s="63"/>
      <c r="B10" s="63"/>
      <c r="C10" s="4" t="s">
        <v>11</v>
      </c>
      <c r="D10" s="55">
        <v>1</v>
      </c>
      <c r="E10" s="55"/>
      <c r="F10" s="56"/>
      <c r="G10" s="49">
        <v>1</v>
      </c>
      <c r="H10" s="34">
        <f>[1]Sheet1!E15</f>
        <v>1</v>
      </c>
      <c r="I10" s="21">
        <v>1</v>
      </c>
      <c r="J10" s="6">
        <v>1</v>
      </c>
      <c r="K10" s="6">
        <v>1</v>
      </c>
      <c r="L10" s="6">
        <v>1</v>
      </c>
      <c r="M10" s="6">
        <v>1</v>
      </c>
      <c r="N10" s="6">
        <v>1</v>
      </c>
      <c r="O10" s="6">
        <v>1</v>
      </c>
      <c r="P10" s="20">
        <v>1</v>
      </c>
      <c r="Q10" s="6">
        <v>1</v>
      </c>
      <c r="R10" s="21">
        <v>1</v>
      </c>
      <c r="S10" s="21">
        <v>1</v>
      </c>
      <c r="T10" s="21">
        <v>1</v>
      </c>
      <c r="U10" s="21">
        <v>1</v>
      </c>
      <c r="W10" s="16"/>
      <c r="X10" s="16"/>
    </row>
    <row r="11" spans="1:31" ht="39.950000000000003" customHeight="1">
      <c r="A11" s="63" t="s">
        <v>14</v>
      </c>
      <c r="B11" s="68" t="s">
        <v>9</v>
      </c>
      <c r="C11" s="4" t="s">
        <v>10</v>
      </c>
      <c r="D11" s="56">
        <v>186</v>
      </c>
      <c r="E11" s="56"/>
      <c r="F11" s="56"/>
      <c r="G11" s="47">
        <v>182</v>
      </c>
      <c r="H11" s="32">
        <f>[1]Sheet1!E16</f>
        <v>187</v>
      </c>
      <c r="I11" s="15">
        <v>175</v>
      </c>
      <c r="J11" s="13">
        <v>182</v>
      </c>
      <c r="K11" s="4">
        <v>178</v>
      </c>
      <c r="L11" s="4">
        <v>175</v>
      </c>
      <c r="M11" s="4">
        <v>169</v>
      </c>
      <c r="N11" s="4">
        <v>162</v>
      </c>
      <c r="O11" s="4">
        <v>139</v>
      </c>
      <c r="P11" s="14">
        <v>129</v>
      </c>
      <c r="Q11" s="4">
        <v>127</v>
      </c>
      <c r="R11" s="15">
        <v>111</v>
      </c>
      <c r="S11" s="15">
        <v>111</v>
      </c>
      <c r="T11" s="15">
        <v>109</v>
      </c>
      <c r="U11" s="15">
        <v>103</v>
      </c>
      <c r="W11" s="16"/>
      <c r="X11" s="16"/>
    </row>
    <row r="12" spans="1:31" ht="39.950000000000003" customHeight="1">
      <c r="A12" s="63"/>
      <c r="B12" s="63"/>
      <c r="C12" s="4" t="s">
        <v>11</v>
      </c>
      <c r="D12" s="53">
        <f>IF(D15=0,0,D11/D15)</f>
        <v>0.33756805807622503</v>
      </c>
      <c r="E12" s="53"/>
      <c r="F12" s="53"/>
      <c r="G12" s="48">
        <v>0.32212389380530976</v>
      </c>
      <c r="H12" s="33">
        <f>[1]Sheet1!E17</f>
        <v>0.31802721088435376</v>
      </c>
      <c r="I12" s="18">
        <f>IF(I15=0,0,I11/I15)</f>
        <v>0.30973451327433627</v>
      </c>
      <c r="J12" s="5">
        <v>0.31818181818181801</v>
      </c>
      <c r="K12" s="5">
        <v>0.31559999999999999</v>
      </c>
      <c r="L12" s="18">
        <f t="shared" ref="L12:U12" si="3">L11/L15</f>
        <v>0.30276816608996537</v>
      </c>
      <c r="M12" s="18">
        <f t="shared" si="3"/>
        <v>0.2908777969018933</v>
      </c>
      <c r="N12" s="18">
        <f t="shared" si="3"/>
        <v>0.28222996515679444</v>
      </c>
      <c r="O12" s="18">
        <f t="shared" si="3"/>
        <v>0.28367346938775512</v>
      </c>
      <c r="P12" s="22">
        <f t="shared" si="3"/>
        <v>0.26819126819126821</v>
      </c>
      <c r="Q12" s="18">
        <f t="shared" si="3"/>
        <v>0.25553319919517103</v>
      </c>
      <c r="R12" s="18">
        <f t="shared" si="3"/>
        <v>0.24887892376681614</v>
      </c>
      <c r="S12" s="18">
        <f t="shared" si="3"/>
        <v>0.2336842105263158</v>
      </c>
      <c r="T12" s="18">
        <f t="shared" si="3"/>
        <v>0.22336065573770492</v>
      </c>
      <c r="U12" s="18">
        <f t="shared" si="3"/>
        <v>0.21548117154811716</v>
      </c>
      <c r="W12" s="16"/>
      <c r="X12" s="16"/>
    </row>
    <row r="13" spans="1:31" ht="39.950000000000003" customHeight="1">
      <c r="A13" s="63"/>
      <c r="B13" s="68" t="s">
        <v>12</v>
      </c>
      <c r="C13" s="4" t="s">
        <v>10</v>
      </c>
      <c r="D13" s="56">
        <v>365</v>
      </c>
      <c r="E13" s="56"/>
      <c r="F13" s="56"/>
      <c r="G13" s="47">
        <v>383</v>
      </c>
      <c r="H13" s="32">
        <f>[1]Sheet1!E18</f>
        <v>401</v>
      </c>
      <c r="I13" s="15">
        <v>390</v>
      </c>
      <c r="J13" s="13">
        <v>390</v>
      </c>
      <c r="K13" s="4">
        <v>386</v>
      </c>
      <c r="L13" s="4">
        <v>403</v>
      </c>
      <c r="M13" s="4">
        <v>412</v>
      </c>
      <c r="N13" s="4">
        <v>412</v>
      </c>
      <c r="O13" s="4">
        <v>351</v>
      </c>
      <c r="P13" s="14">
        <v>352</v>
      </c>
      <c r="Q13" s="4">
        <v>370</v>
      </c>
      <c r="R13" s="15">
        <v>335</v>
      </c>
      <c r="S13" s="15">
        <v>364</v>
      </c>
      <c r="T13" s="15">
        <v>379</v>
      </c>
      <c r="U13" s="15">
        <v>375</v>
      </c>
      <c r="W13" s="16"/>
      <c r="X13" s="16"/>
    </row>
    <row r="14" spans="1:31" ht="39.950000000000003" customHeight="1">
      <c r="A14" s="63"/>
      <c r="B14" s="63"/>
      <c r="C14" s="4" t="s">
        <v>11</v>
      </c>
      <c r="D14" s="53">
        <f>IF(D15=0,0,D13/D15)</f>
        <v>0.66243194192377497</v>
      </c>
      <c r="E14" s="53"/>
      <c r="F14" s="53"/>
      <c r="G14" s="48">
        <v>0.6778761061946903</v>
      </c>
      <c r="H14" s="33">
        <f>[1]Sheet1!E19</f>
        <v>0.68197278911564629</v>
      </c>
      <c r="I14" s="18">
        <f>IF(I15=0,0,I13/I15)</f>
        <v>0.69026548672566368</v>
      </c>
      <c r="J14" s="5">
        <v>0.68181818181818199</v>
      </c>
      <c r="K14" s="5">
        <v>0.68440000000000001</v>
      </c>
      <c r="L14" s="18">
        <f t="shared" ref="L14:U14" si="4">L13/L15</f>
        <v>0.69723183391003463</v>
      </c>
      <c r="M14" s="18">
        <f t="shared" si="4"/>
        <v>0.7091222030981067</v>
      </c>
      <c r="N14" s="18">
        <f t="shared" si="4"/>
        <v>0.71777003484320556</v>
      </c>
      <c r="O14" s="18">
        <f t="shared" si="4"/>
        <v>0.71632653061224494</v>
      </c>
      <c r="P14" s="22">
        <f t="shared" si="4"/>
        <v>0.73180873180873185</v>
      </c>
      <c r="Q14" s="18">
        <f t="shared" si="4"/>
        <v>0.74446680080482897</v>
      </c>
      <c r="R14" s="18">
        <f t="shared" si="4"/>
        <v>0.7511210762331838</v>
      </c>
      <c r="S14" s="18">
        <f t="shared" si="4"/>
        <v>0.76631578947368417</v>
      </c>
      <c r="T14" s="18">
        <f t="shared" si="4"/>
        <v>0.77663934426229508</v>
      </c>
      <c r="U14" s="18">
        <f t="shared" si="4"/>
        <v>0.78451882845188281</v>
      </c>
      <c r="W14" s="16"/>
      <c r="X14" s="16"/>
    </row>
    <row r="15" spans="1:31" ht="39.950000000000003" customHeight="1">
      <c r="A15" s="63"/>
      <c r="B15" s="63" t="s">
        <v>15</v>
      </c>
      <c r="C15" s="4" t="s">
        <v>10</v>
      </c>
      <c r="D15" s="54">
        <f>SUM(D11,D13)</f>
        <v>551</v>
      </c>
      <c r="E15" s="54"/>
      <c r="F15" s="54"/>
      <c r="G15" s="47">
        <v>565</v>
      </c>
      <c r="H15" s="32">
        <f>[1]Sheet1!E20</f>
        <v>588</v>
      </c>
      <c r="I15" s="15">
        <f>SUM(I11,I13)</f>
        <v>565</v>
      </c>
      <c r="J15" s="13">
        <v>572</v>
      </c>
      <c r="K15" s="4">
        <v>564</v>
      </c>
      <c r="L15" s="4">
        <v>578</v>
      </c>
      <c r="M15" s="4">
        <v>581</v>
      </c>
      <c r="N15" s="15">
        <f>N11+N13</f>
        <v>574</v>
      </c>
      <c r="O15" s="15">
        <f>O11+O13</f>
        <v>490</v>
      </c>
      <c r="P15" s="19">
        <f>P11+P13</f>
        <v>481</v>
      </c>
      <c r="Q15" s="15">
        <f>Q11+Q13</f>
        <v>497</v>
      </c>
      <c r="R15" s="15">
        <f>R11+R13</f>
        <v>446</v>
      </c>
      <c r="S15" s="15">
        <v>475</v>
      </c>
      <c r="T15" s="15">
        <v>488</v>
      </c>
      <c r="U15" s="15">
        <v>478</v>
      </c>
      <c r="W15" s="16"/>
      <c r="X15" s="16"/>
    </row>
    <row r="16" spans="1:31" ht="39.950000000000003" customHeight="1">
      <c r="A16" s="63"/>
      <c r="B16" s="63"/>
      <c r="C16" s="4" t="s">
        <v>11</v>
      </c>
      <c r="D16" s="53">
        <f>IF(D9=0,0,D15/D9)</f>
        <v>0.11251786808249949</v>
      </c>
      <c r="E16" s="53"/>
      <c r="F16" s="53"/>
      <c r="G16" s="48">
        <v>0.11400322841000807</v>
      </c>
      <c r="H16" s="33">
        <f>[1]Sheet1!E21</f>
        <v>0.11828605914302957</v>
      </c>
      <c r="I16" s="18">
        <f>IF(I9=0,0,I15/I9)</f>
        <v>0.11525907792737658</v>
      </c>
      <c r="J16" s="5">
        <v>0.115369100443727</v>
      </c>
      <c r="K16" s="5">
        <v>0.113</v>
      </c>
      <c r="L16" s="18">
        <f t="shared" ref="L16:U16" si="5">L15/L9</f>
        <v>0.11562312462492498</v>
      </c>
      <c r="M16" s="18">
        <f t="shared" si="5"/>
        <v>0.11837815810920946</v>
      </c>
      <c r="N16" s="18">
        <f t="shared" si="5"/>
        <v>0.11779191463164375</v>
      </c>
      <c r="O16" s="22">
        <f t="shared" si="5"/>
        <v>0.1030277544154752</v>
      </c>
      <c r="P16" s="22">
        <f t="shared" si="5"/>
        <v>0.10223166843783209</v>
      </c>
      <c r="Q16" s="18">
        <f t="shared" si="5"/>
        <v>0.10419287211740041</v>
      </c>
      <c r="R16" s="18">
        <f t="shared" si="5"/>
        <v>9.6037898363479757E-2</v>
      </c>
      <c r="S16" s="18">
        <f t="shared" si="5"/>
        <v>9.9915860328144715E-2</v>
      </c>
      <c r="T16" s="18">
        <f t="shared" si="5"/>
        <v>0.10226320201173512</v>
      </c>
      <c r="U16" s="18">
        <f t="shared" si="5"/>
        <v>9.8985297162973704E-2</v>
      </c>
      <c r="W16" s="16"/>
      <c r="X16" s="16"/>
    </row>
    <row r="17" spans="1:1031" ht="39.950000000000003" customHeight="1">
      <c r="A17" s="63" t="s">
        <v>16</v>
      </c>
      <c r="B17" s="68" t="s">
        <v>9</v>
      </c>
      <c r="C17" s="4" t="s">
        <v>10</v>
      </c>
      <c r="D17" s="56">
        <v>1544</v>
      </c>
      <c r="E17" s="56"/>
      <c r="F17" s="56"/>
      <c r="G17" s="47">
        <v>1583</v>
      </c>
      <c r="H17" s="32">
        <f>[1]Sheet1!E22</f>
        <v>1570</v>
      </c>
      <c r="I17" s="15">
        <v>1498</v>
      </c>
      <c r="J17" s="13">
        <v>1520</v>
      </c>
      <c r="K17" s="4">
        <v>1464</v>
      </c>
      <c r="L17" s="4">
        <v>1463</v>
      </c>
      <c r="M17" s="4">
        <v>1429</v>
      </c>
      <c r="N17" s="4">
        <v>1379</v>
      </c>
      <c r="O17" s="4">
        <v>1351</v>
      </c>
      <c r="P17" s="14">
        <v>1333</v>
      </c>
      <c r="Q17" s="4">
        <v>1291</v>
      </c>
      <c r="R17" s="15">
        <v>1249</v>
      </c>
      <c r="S17" s="15">
        <v>1220</v>
      </c>
      <c r="T17" s="15">
        <v>1223</v>
      </c>
      <c r="U17" s="15">
        <v>1208</v>
      </c>
      <c r="W17" s="16"/>
      <c r="X17" s="16"/>
    </row>
    <row r="18" spans="1:1031" ht="39.950000000000003" customHeight="1">
      <c r="A18" s="63"/>
      <c r="B18" s="63"/>
      <c r="C18" s="4" t="s">
        <v>11</v>
      </c>
      <c r="D18" s="53">
        <f>IF(D21=0,0,D17/D21)</f>
        <v>0.40524934383202099</v>
      </c>
      <c r="E18" s="53"/>
      <c r="F18" s="53"/>
      <c r="G18" s="48">
        <v>0.40310669722434428</v>
      </c>
      <c r="H18" s="33">
        <f>[1]Sheet1!E23</f>
        <v>0.40051020408163263</v>
      </c>
      <c r="I18" s="18">
        <f>IF(I21=0,0,I17/I21)</f>
        <v>0.39525065963060685</v>
      </c>
      <c r="J18" s="5">
        <v>0.39024390243902402</v>
      </c>
      <c r="K18" s="5">
        <v>0.38100000000000001</v>
      </c>
      <c r="L18" s="18">
        <f t="shared" ref="L18:U18" si="6">L17/L21</f>
        <v>0.38138686131386862</v>
      </c>
      <c r="M18" s="18">
        <f t="shared" si="6"/>
        <v>0.37684599156118143</v>
      </c>
      <c r="N18" s="18">
        <f t="shared" si="6"/>
        <v>0.37260199945960554</v>
      </c>
      <c r="O18" s="18">
        <f t="shared" si="6"/>
        <v>0.3652338469856718</v>
      </c>
      <c r="P18" s="22">
        <f t="shared" si="6"/>
        <v>0.36550589525637511</v>
      </c>
      <c r="Q18" s="18">
        <f t="shared" si="6"/>
        <v>0.36121992165640737</v>
      </c>
      <c r="R18" s="18">
        <f t="shared" si="6"/>
        <v>0.35983866320944974</v>
      </c>
      <c r="S18" s="18">
        <f t="shared" si="6"/>
        <v>0.35444509006391633</v>
      </c>
      <c r="T18" s="18">
        <f t="shared" si="6"/>
        <v>0.35367264314632735</v>
      </c>
      <c r="U18" s="18">
        <f t="shared" si="6"/>
        <v>0.3524948934928509</v>
      </c>
      <c r="W18" s="16"/>
      <c r="X18" s="16"/>
    </row>
    <row r="19" spans="1:1031" ht="39.950000000000003" customHeight="1">
      <c r="A19" s="63"/>
      <c r="B19" s="68" t="s">
        <v>12</v>
      </c>
      <c r="C19" s="4" t="s">
        <v>10</v>
      </c>
      <c r="D19" s="56">
        <v>2266</v>
      </c>
      <c r="E19" s="56"/>
      <c r="F19" s="56"/>
      <c r="G19" s="47">
        <v>2344</v>
      </c>
      <c r="H19" s="32">
        <f>[1]Sheet1!E24</f>
        <v>2350</v>
      </c>
      <c r="I19" s="15">
        <v>2292</v>
      </c>
      <c r="J19" s="13">
        <v>2375</v>
      </c>
      <c r="K19" s="4">
        <v>2379</v>
      </c>
      <c r="L19" s="4">
        <v>2373</v>
      </c>
      <c r="M19" s="4">
        <v>2363</v>
      </c>
      <c r="N19" s="4">
        <v>2322</v>
      </c>
      <c r="O19" s="4">
        <v>2348</v>
      </c>
      <c r="P19" s="14">
        <v>2314</v>
      </c>
      <c r="Q19" s="4">
        <v>2283</v>
      </c>
      <c r="R19" s="15">
        <v>2222</v>
      </c>
      <c r="S19" s="15">
        <v>2222</v>
      </c>
      <c r="T19" s="15">
        <v>2235</v>
      </c>
      <c r="U19" s="15">
        <v>2219</v>
      </c>
      <c r="W19" s="16"/>
      <c r="X19" s="16"/>
    </row>
    <row r="20" spans="1:1031" ht="39.950000000000003" customHeight="1">
      <c r="A20" s="63"/>
      <c r="B20" s="63"/>
      <c r="C20" s="4" t="s">
        <v>11</v>
      </c>
      <c r="D20" s="53">
        <f>IF(D21=0,0,D19/D21)</f>
        <v>0.59475065616797895</v>
      </c>
      <c r="E20" s="53"/>
      <c r="F20" s="53"/>
      <c r="G20" s="48">
        <v>0.59689330277565567</v>
      </c>
      <c r="H20" s="33">
        <f>[1]Sheet1!E25</f>
        <v>0.59948979591836737</v>
      </c>
      <c r="I20" s="18">
        <f>IF(I21=0,0,I19/I21)</f>
        <v>0.6047493403693931</v>
      </c>
      <c r="J20" s="5">
        <v>0.60975609756097604</v>
      </c>
      <c r="K20" s="5">
        <v>0.61899999999999999</v>
      </c>
      <c r="L20" s="18">
        <f t="shared" ref="L20:U20" si="7">L19/L21</f>
        <v>0.61861313868613144</v>
      </c>
      <c r="M20" s="18">
        <f t="shared" si="7"/>
        <v>0.62315400843881852</v>
      </c>
      <c r="N20" s="18">
        <f t="shared" si="7"/>
        <v>0.62739800054039452</v>
      </c>
      <c r="O20" s="18">
        <f t="shared" si="7"/>
        <v>0.63476615301432815</v>
      </c>
      <c r="P20" s="22">
        <f t="shared" si="7"/>
        <v>0.63449410474362489</v>
      </c>
      <c r="Q20" s="18">
        <f t="shared" si="7"/>
        <v>0.63878007834359263</v>
      </c>
      <c r="R20" s="18">
        <f t="shared" si="7"/>
        <v>0.64016133679055032</v>
      </c>
      <c r="S20" s="18">
        <f t="shared" si="7"/>
        <v>0.64555490993608367</v>
      </c>
      <c r="T20" s="18">
        <f t="shared" si="7"/>
        <v>0.6463273568536726</v>
      </c>
      <c r="U20" s="18">
        <f t="shared" si="7"/>
        <v>0.6475051065071491</v>
      </c>
      <c r="W20" s="16"/>
      <c r="X20" s="16"/>
    </row>
    <row r="21" spans="1:1031" ht="39.950000000000003" customHeight="1">
      <c r="A21" s="63"/>
      <c r="B21" s="63" t="s">
        <v>15</v>
      </c>
      <c r="C21" s="4" t="s">
        <v>10</v>
      </c>
      <c r="D21" s="54">
        <f>SUM(D17,D19)</f>
        <v>3810</v>
      </c>
      <c r="E21" s="54"/>
      <c r="F21" s="54"/>
      <c r="G21" s="47">
        <v>3927</v>
      </c>
      <c r="H21" s="32">
        <f>[1]Sheet1!E26</f>
        <v>3920</v>
      </c>
      <c r="I21" s="15">
        <f>SUM(I17,I19)</f>
        <v>3790</v>
      </c>
      <c r="J21" s="13">
        <v>3895</v>
      </c>
      <c r="K21" s="4">
        <v>3843</v>
      </c>
      <c r="L21" s="4">
        <v>3836</v>
      </c>
      <c r="M21" s="4">
        <v>3792</v>
      </c>
      <c r="N21" s="15">
        <f>N17+N19</f>
        <v>3701</v>
      </c>
      <c r="O21" s="15">
        <f>O17+O19</f>
        <v>3699</v>
      </c>
      <c r="P21" s="19">
        <f>P17+P19</f>
        <v>3647</v>
      </c>
      <c r="Q21" s="15">
        <f>Q17+Q19</f>
        <v>3574</v>
      </c>
      <c r="R21" s="15">
        <f>R17+R19</f>
        <v>3471</v>
      </c>
      <c r="S21" s="15">
        <v>3442</v>
      </c>
      <c r="T21" s="15">
        <v>3458</v>
      </c>
      <c r="U21" s="15">
        <v>3427</v>
      </c>
      <c r="W21" s="16"/>
      <c r="X21" s="16"/>
    </row>
    <row r="22" spans="1:1031" ht="39.950000000000003" customHeight="1">
      <c r="A22" s="63"/>
      <c r="B22" s="63"/>
      <c r="C22" s="4" t="s">
        <v>11</v>
      </c>
      <c r="D22" s="53">
        <f>IF(D9=0,0,D21/D9)</f>
        <v>0.77802736369205638</v>
      </c>
      <c r="E22" s="53"/>
      <c r="F22" s="53"/>
      <c r="G22" s="48">
        <v>0.7923728813559322</v>
      </c>
      <c r="H22" s="33">
        <f>[1]Sheet1!E27</f>
        <v>0.78857372762019717</v>
      </c>
      <c r="I22" s="18">
        <f>IF(I9=0,0,I21/I9)</f>
        <v>0.77315381476948186</v>
      </c>
      <c r="J22" s="5">
        <v>0.78559903186768898</v>
      </c>
      <c r="K22" s="5">
        <v>0.77029999999999998</v>
      </c>
      <c r="L22" s="18">
        <f t="shared" ref="L22:U22" si="8">L21/L9</f>
        <v>0.76735347069413884</v>
      </c>
      <c r="M22" s="18">
        <f t="shared" si="8"/>
        <v>0.77261613691931541</v>
      </c>
      <c r="N22" s="18">
        <f t="shared" si="8"/>
        <v>0.75949107326082499</v>
      </c>
      <c r="O22" s="18">
        <f t="shared" si="8"/>
        <v>0.7777544154751892</v>
      </c>
      <c r="P22" s="22">
        <f t="shared" si="8"/>
        <v>0.77513283740701377</v>
      </c>
      <c r="Q22" s="18">
        <f t="shared" si="8"/>
        <v>0.74926624737945491</v>
      </c>
      <c r="R22" s="18">
        <f t="shared" si="8"/>
        <v>0.74741602067183466</v>
      </c>
      <c r="S22" s="18">
        <f t="shared" si="8"/>
        <v>0.7240218763146824</v>
      </c>
      <c r="T22" s="18">
        <f t="shared" si="8"/>
        <v>0.72464375523889357</v>
      </c>
      <c r="U22" s="18">
        <f t="shared" si="8"/>
        <v>0.70967073928349556</v>
      </c>
      <c r="W22" s="16"/>
      <c r="X22" s="16"/>
    </row>
    <row r="23" spans="1:1031" ht="39.950000000000003" customHeight="1">
      <c r="A23" s="63" t="s">
        <v>17</v>
      </c>
      <c r="B23" s="68" t="s">
        <v>52</v>
      </c>
      <c r="C23" s="30" t="s">
        <v>10</v>
      </c>
      <c r="D23" s="56">
        <v>272</v>
      </c>
      <c r="E23" s="56"/>
      <c r="F23" s="56"/>
      <c r="G23" s="47">
        <v>258</v>
      </c>
      <c r="H23" s="32">
        <f>[1]Sheet1!E28</f>
        <v>259</v>
      </c>
      <c r="I23" s="31">
        <v>300</v>
      </c>
      <c r="J23" s="13">
        <v>286</v>
      </c>
      <c r="K23" s="30">
        <v>316</v>
      </c>
      <c r="L23" s="30">
        <v>309</v>
      </c>
      <c r="M23" s="30">
        <v>297</v>
      </c>
      <c r="N23" s="30">
        <v>321</v>
      </c>
      <c r="O23" s="30">
        <v>317</v>
      </c>
      <c r="P23" s="14">
        <v>330</v>
      </c>
      <c r="Q23" s="30">
        <v>381</v>
      </c>
      <c r="R23" s="31">
        <v>388</v>
      </c>
      <c r="S23" s="31">
        <v>441</v>
      </c>
      <c r="T23" s="31">
        <v>429</v>
      </c>
      <c r="U23" s="31">
        <v>473</v>
      </c>
    </row>
    <row r="24" spans="1:1031" ht="39.950000000000003" customHeight="1">
      <c r="A24" s="63"/>
      <c r="B24" s="63"/>
      <c r="C24" s="30" t="s">
        <v>11</v>
      </c>
      <c r="D24" s="53">
        <f>IF(D27=0,0,D23/D27)</f>
        <v>0.5074626865671642</v>
      </c>
      <c r="E24" s="53"/>
      <c r="F24" s="53"/>
      <c r="G24" s="48">
        <v>0.55603448275862066</v>
      </c>
      <c r="H24" s="33">
        <f>[1]Sheet1!E29</f>
        <v>0.55939524838012955</v>
      </c>
      <c r="I24" s="18">
        <f>IF(I27=0,0,I23/I27)</f>
        <v>0.54844606946983543</v>
      </c>
      <c r="J24" s="5">
        <v>0.58248472505091597</v>
      </c>
      <c r="K24" s="5">
        <v>0.54300000000000004</v>
      </c>
      <c r="L24" s="18">
        <f t="shared" ref="L24:U24" si="9">L23/L27</f>
        <v>0.52820512820512822</v>
      </c>
      <c r="M24" s="18">
        <f t="shared" si="9"/>
        <v>0.55514018691588785</v>
      </c>
      <c r="N24" s="18">
        <f t="shared" si="9"/>
        <v>0.53678929765886285</v>
      </c>
      <c r="O24" s="18">
        <f t="shared" si="9"/>
        <v>0.55908289241622577</v>
      </c>
      <c r="P24" s="22">
        <f t="shared" si="9"/>
        <v>0.5719237435008665</v>
      </c>
      <c r="Q24" s="18">
        <f t="shared" si="9"/>
        <v>0.54506437768240346</v>
      </c>
      <c r="R24" s="18">
        <f t="shared" si="9"/>
        <v>0.53370013755158185</v>
      </c>
      <c r="S24" s="18">
        <f t="shared" si="9"/>
        <v>0.5268817204301075</v>
      </c>
      <c r="T24" s="18">
        <f t="shared" si="9"/>
        <v>0.51937046004842613</v>
      </c>
      <c r="U24" s="18">
        <f t="shared" si="9"/>
        <v>0.51190476190476186</v>
      </c>
    </row>
    <row r="25" spans="1:1031" ht="39.950000000000003" customHeight="1">
      <c r="A25" s="63"/>
      <c r="B25" s="68" t="s">
        <v>12</v>
      </c>
      <c r="C25" s="30" t="s">
        <v>10</v>
      </c>
      <c r="D25" s="56">
        <v>264</v>
      </c>
      <c r="E25" s="56"/>
      <c r="F25" s="56"/>
      <c r="G25" s="47">
        <v>206</v>
      </c>
      <c r="H25" s="32">
        <f>[1]Sheet1!E30</f>
        <v>204</v>
      </c>
      <c r="I25" s="31">
        <v>247</v>
      </c>
      <c r="J25" s="13">
        <v>205</v>
      </c>
      <c r="K25" s="30">
        <v>266</v>
      </c>
      <c r="L25" s="30">
        <v>276</v>
      </c>
      <c r="M25" s="30">
        <v>238</v>
      </c>
      <c r="N25" s="30">
        <v>277</v>
      </c>
      <c r="O25" s="30">
        <v>250</v>
      </c>
      <c r="P25" s="14">
        <v>247</v>
      </c>
      <c r="Q25" s="30">
        <v>318</v>
      </c>
      <c r="R25" s="31">
        <v>339</v>
      </c>
      <c r="S25" s="31">
        <v>396</v>
      </c>
      <c r="T25" s="31">
        <v>397</v>
      </c>
      <c r="U25" s="31">
        <v>451</v>
      </c>
    </row>
    <row r="26" spans="1:1031" ht="39.950000000000003" customHeight="1">
      <c r="A26" s="63"/>
      <c r="B26" s="63"/>
      <c r="C26" s="30" t="s">
        <v>11</v>
      </c>
      <c r="D26" s="53">
        <f>IF(D27=0,0,D25/D27)</f>
        <v>0.4925373134328358</v>
      </c>
      <c r="E26" s="53"/>
      <c r="F26" s="53"/>
      <c r="G26" s="48">
        <v>0.44396551724137934</v>
      </c>
      <c r="H26" s="33">
        <f>[1]Sheet1!E31</f>
        <v>0.44060475161987039</v>
      </c>
      <c r="I26" s="18">
        <f>IF(I27=0,0,I25/I27)</f>
        <v>0.45155393053016452</v>
      </c>
      <c r="J26" s="5">
        <v>0.41751527494908403</v>
      </c>
      <c r="K26" s="5">
        <v>0.45700000000000002</v>
      </c>
      <c r="L26" s="18">
        <f t="shared" ref="L26:U26" si="10">L25/L27</f>
        <v>0.47179487179487178</v>
      </c>
      <c r="M26" s="18">
        <f t="shared" si="10"/>
        <v>0.44485981308411215</v>
      </c>
      <c r="N26" s="18">
        <f t="shared" si="10"/>
        <v>0.46321070234113715</v>
      </c>
      <c r="O26" s="18">
        <f t="shared" si="10"/>
        <v>0.44091710758377423</v>
      </c>
      <c r="P26" s="22">
        <f t="shared" si="10"/>
        <v>0.42807625649913345</v>
      </c>
      <c r="Q26" s="18">
        <f t="shared" si="10"/>
        <v>0.45493562231759654</v>
      </c>
      <c r="R26" s="18">
        <f t="shared" si="10"/>
        <v>0.46629986244841815</v>
      </c>
      <c r="S26" s="18">
        <f t="shared" si="10"/>
        <v>0.4731182795698925</v>
      </c>
      <c r="T26" s="18">
        <f t="shared" si="10"/>
        <v>0.48062953995157387</v>
      </c>
      <c r="U26" s="18">
        <f t="shared" si="10"/>
        <v>0.48809523809523808</v>
      </c>
    </row>
    <row r="27" spans="1:1031" ht="39.950000000000003" customHeight="1">
      <c r="A27" s="63"/>
      <c r="B27" s="63" t="s">
        <v>15</v>
      </c>
      <c r="C27" s="30" t="s">
        <v>10</v>
      </c>
      <c r="D27" s="54">
        <f>SUM(D23,D25)</f>
        <v>536</v>
      </c>
      <c r="E27" s="54"/>
      <c r="F27" s="54"/>
      <c r="G27" s="47">
        <v>464</v>
      </c>
      <c r="H27" s="32">
        <f>[1]Sheet1!E32</f>
        <v>463</v>
      </c>
      <c r="I27" s="31">
        <f>SUM(I23,I25)</f>
        <v>547</v>
      </c>
      <c r="J27" s="13">
        <v>491</v>
      </c>
      <c r="K27" s="30">
        <v>582</v>
      </c>
      <c r="L27" s="30">
        <v>585</v>
      </c>
      <c r="M27" s="30">
        <v>535</v>
      </c>
      <c r="N27" s="31">
        <f>N23+N25</f>
        <v>598</v>
      </c>
      <c r="O27" s="31">
        <f>O23+O25</f>
        <v>567</v>
      </c>
      <c r="P27" s="19">
        <f>P23+P25</f>
        <v>577</v>
      </c>
      <c r="Q27" s="31">
        <f>Q23+Q25</f>
        <v>699</v>
      </c>
      <c r="R27" s="31">
        <f>R23+R25</f>
        <v>727</v>
      </c>
      <c r="S27" s="31">
        <v>837</v>
      </c>
      <c r="T27" s="31">
        <v>826</v>
      </c>
      <c r="U27" s="31">
        <v>924</v>
      </c>
    </row>
    <row r="28" spans="1:1031" ht="39.950000000000003" customHeight="1">
      <c r="A28" s="63"/>
      <c r="B28" s="63"/>
      <c r="C28" s="30" t="s">
        <v>11</v>
      </c>
      <c r="D28" s="53">
        <f>IF(D9=0,0,D27/D9)</f>
        <v>0.10945476822544414</v>
      </c>
      <c r="E28" s="53"/>
      <c r="F28" s="53"/>
      <c r="G28" s="48">
        <v>9.3623890234059731E-2</v>
      </c>
      <c r="H28" s="33">
        <f>[1]Sheet1!E33</f>
        <v>9.3140213236773281E-2</v>
      </c>
      <c r="I28" s="18">
        <f>IF(I9=0,0,I27/I9)</f>
        <v>0.11158710730314157</v>
      </c>
      <c r="J28" s="5">
        <v>9.9031867688584102E-2</v>
      </c>
      <c r="K28" s="5">
        <v>0.1167</v>
      </c>
      <c r="L28" s="18">
        <f t="shared" ref="L28:U28" si="11">L27/L9</f>
        <v>0.11702340468093619</v>
      </c>
      <c r="M28" s="18">
        <f t="shared" si="11"/>
        <v>0.10900570497147515</v>
      </c>
      <c r="N28" s="18">
        <f t="shared" si="11"/>
        <v>0.12271701210753129</v>
      </c>
      <c r="O28" s="18">
        <f t="shared" si="11"/>
        <v>0.11921783010933558</v>
      </c>
      <c r="P28" s="22">
        <f t="shared" si="11"/>
        <v>0.1226354941551541</v>
      </c>
      <c r="Q28" s="18">
        <f t="shared" si="11"/>
        <v>0.14654088050314465</v>
      </c>
      <c r="R28" s="18">
        <f t="shared" si="11"/>
        <v>0.15654608096468561</v>
      </c>
      <c r="S28" s="18">
        <f t="shared" si="11"/>
        <v>0.1760622633571729</v>
      </c>
      <c r="T28" s="18">
        <f t="shared" si="11"/>
        <v>0.17309304274937135</v>
      </c>
      <c r="U28" s="18">
        <f t="shared" si="11"/>
        <v>0.19134396355353075</v>
      </c>
    </row>
    <row r="29" spans="1:1031" s="43" customFormat="1" ht="20.100000000000001" customHeight="1">
      <c r="A29" s="59" t="s">
        <v>58</v>
      </c>
      <c r="B29" s="63"/>
      <c r="C29" s="63"/>
      <c r="D29" s="33" t="s">
        <v>56</v>
      </c>
      <c r="E29" s="33" t="s">
        <v>54</v>
      </c>
      <c r="F29" s="33" t="s">
        <v>55</v>
      </c>
      <c r="G29" s="35"/>
      <c r="H29" s="35"/>
      <c r="I29" s="36"/>
      <c r="J29" s="37"/>
      <c r="K29" s="37"/>
      <c r="L29" s="36"/>
      <c r="M29" s="36"/>
      <c r="N29" s="36"/>
      <c r="O29" s="36"/>
      <c r="P29" s="38"/>
      <c r="Q29" s="36"/>
      <c r="R29" s="36"/>
      <c r="S29" s="36"/>
      <c r="T29" s="36"/>
      <c r="U29" s="36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  <c r="MG29" s="39"/>
      <c r="MH29" s="39"/>
      <c r="MI29" s="39"/>
      <c r="MJ29" s="39"/>
      <c r="MK29" s="39"/>
      <c r="ML29" s="39"/>
      <c r="MM29" s="39"/>
      <c r="MN29" s="39"/>
      <c r="MO29" s="39"/>
      <c r="MP29" s="39"/>
      <c r="MQ29" s="39"/>
      <c r="MR29" s="39"/>
      <c r="MS29" s="39"/>
      <c r="MT29" s="39"/>
      <c r="MU29" s="39"/>
      <c r="MV29" s="39"/>
      <c r="MW29" s="39"/>
      <c r="MX29" s="39"/>
      <c r="MY29" s="39"/>
      <c r="MZ29" s="39"/>
      <c r="NA29" s="39"/>
      <c r="NB29" s="39"/>
      <c r="NC29" s="39"/>
      <c r="ND29" s="39"/>
      <c r="NE29" s="39"/>
      <c r="NF29" s="39"/>
      <c r="NG29" s="39"/>
      <c r="NH29" s="39"/>
      <c r="NI29" s="39"/>
      <c r="NJ29" s="39"/>
      <c r="NK29" s="39"/>
      <c r="NL29" s="39"/>
      <c r="NM29" s="39"/>
      <c r="NN29" s="39"/>
      <c r="NO29" s="39"/>
      <c r="NP29" s="39"/>
      <c r="NQ29" s="39"/>
      <c r="NR29" s="39"/>
      <c r="NS29" s="39"/>
      <c r="NT29" s="39"/>
      <c r="NU29" s="39"/>
      <c r="NV29" s="39"/>
      <c r="NW29" s="39"/>
      <c r="NX29" s="39"/>
      <c r="NY29" s="39"/>
      <c r="NZ29" s="39"/>
      <c r="OA29" s="39"/>
      <c r="OB29" s="39"/>
      <c r="OC29" s="39"/>
      <c r="OD29" s="39"/>
      <c r="OE29" s="39"/>
      <c r="OF29" s="39"/>
      <c r="OG29" s="39"/>
      <c r="OH29" s="39"/>
      <c r="OI29" s="39"/>
      <c r="OJ29" s="39"/>
      <c r="OK29" s="39"/>
      <c r="OL29" s="39"/>
      <c r="OM29" s="39"/>
      <c r="ON29" s="39"/>
      <c r="OO29" s="39"/>
      <c r="OP29" s="39"/>
      <c r="OQ29" s="39"/>
      <c r="OR29" s="39"/>
      <c r="OS29" s="39"/>
      <c r="OT29" s="39"/>
      <c r="OU29" s="39"/>
      <c r="OV29" s="39"/>
      <c r="OW29" s="39"/>
      <c r="OX29" s="39"/>
      <c r="OY29" s="39"/>
      <c r="OZ29" s="39"/>
      <c r="PA29" s="39"/>
      <c r="PB29" s="39"/>
      <c r="PC29" s="39"/>
      <c r="PD29" s="39"/>
      <c r="PE29" s="39"/>
      <c r="PF29" s="39"/>
      <c r="PG29" s="39"/>
      <c r="PH29" s="39"/>
      <c r="PI29" s="39"/>
      <c r="PJ29" s="39"/>
      <c r="PK29" s="39"/>
      <c r="PL29" s="39"/>
      <c r="PM29" s="39"/>
      <c r="PN29" s="39"/>
      <c r="PO29" s="39"/>
      <c r="PP29" s="39"/>
      <c r="PQ29" s="39"/>
      <c r="PR29" s="39"/>
      <c r="PS29" s="39"/>
      <c r="PT29" s="39"/>
      <c r="PU29" s="39"/>
      <c r="PV29" s="39"/>
      <c r="PW29" s="39"/>
      <c r="PX29" s="39"/>
      <c r="PY29" s="39"/>
      <c r="PZ29" s="39"/>
      <c r="QA29" s="39"/>
      <c r="QB29" s="39"/>
      <c r="QC29" s="39"/>
      <c r="QD29" s="39"/>
      <c r="QE29" s="39"/>
      <c r="QF29" s="39"/>
      <c r="QG29" s="39"/>
      <c r="QH29" s="39"/>
      <c r="QI29" s="39"/>
      <c r="QJ29" s="39"/>
      <c r="QK29" s="39"/>
      <c r="QL29" s="39"/>
      <c r="QM29" s="39"/>
      <c r="QN29" s="39"/>
      <c r="QO29" s="39"/>
      <c r="QP29" s="39"/>
      <c r="QQ29" s="39"/>
      <c r="QR29" s="39"/>
      <c r="QS29" s="39"/>
      <c r="QT29" s="39"/>
      <c r="QU29" s="39"/>
      <c r="QV29" s="39"/>
      <c r="QW29" s="39"/>
      <c r="QX29" s="39"/>
      <c r="QY29" s="39"/>
      <c r="QZ29" s="39"/>
      <c r="RA29" s="39"/>
      <c r="RB29" s="39"/>
      <c r="RC29" s="39"/>
      <c r="RD29" s="39"/>
      <c r="RE29" s="39"/>
      <c r="RF29" s="39"/>
      <c r="RG29" s="39"/>
      <c r="RH29" s="39"/>
      <c r="RI29" s="39"/>
      <c r="RJ29" s="39"/>
      <c r="RK29" s="39"/>
      <c r="RL29" s="39"/>
      <c r="RM29" s="39"/>
      <c r="RN29" s="39"/>
      <c r="RO29" s="39"/>
      <c r="RP29" s="39"/>
      <c r="RQ29" s="39"/>
      <c r="RR29" s="39"/>
      <c r="RS29" s="39"/>
      <c r="RT29" s="39"/>
      <c r="RU29" s="39"/>
      <c r="RV29" s="39"/>
      <c r="RW29" s="39"/>
      <c r="RX29" s="39"/>
      <c r="RY29" s="39"/>
      <c r="RZ29" s="39"/>
      <c r="SA29" s="39"/>
      <c r="SB29" s="39"/>
      <c r="SC29" s="39"/>
      <c r="SD29" s="39"/>
      <c r="SE29" s="39"/>
      <c r="SF29" s="39"/>
      <c r="SG29" s="39"/>
      <c r="SH29" s="39"/>
      <c r="SI29" s="39"/>
      <c r="SJ29" s="39"/>
      <c r="SK29" s="39"/>
      <c r="SL29" s="39"/>
      <c r="SM29" s="39"/>
      <c r="SN29" s="39"/>
      <c r="SO29" s="39"/>
      <c r="SP29" s="39"/>
      <c r="SQ29" s="39"/>
      <c r="SR29" s="39"/>
      <c r="SS29" s="39"/>
      <c r="ST29" s="39"/>
      <c r="SU29" s="39"/>
      <c r="SV29" s="39"/>
      <c r="SW29" s="39"/>
      <c r="SX29" s="39"/>
      <c r="SY29" s="39"/>
      <c r="SZ29" s="39"/>
      <c r="TA29" s="39"/>
      <c r="TB29" s="39"/>
      <c r="TC29" s="39"/>
      <c r="TD29" s="39"/>
      <c r="TE29" s="39"/>
      <c r="TF29" s="39"/>
      <c r="TG29" s="39"/>
      <c r="TH29" s="39"/>
      <c r="TI29" s="39"/>
      <c r="TJ29" s="39"/>
      <c r="TK29" s="39"/>
      <c r="TL29" s="39"/>
      <c r="TM29" s="39"/>
      <c r="TN29" s="39"/>
      <c r="TO29" s="39"/>
      <c r="TP29" s="39"/>
      <c r="TQ29" s="39"/>
      <c r="TR29" s="39"/>
      <c r="TS29" s="39"/>
      <c r="TT29" s="39"/>
      <c r="TU29" s="39"/>
      <c r="TV29" s="39"/>
      <c r="TW29" s="39"/>
      <c r="TX29" s="39"/>
      <c r="TY29" s="39"/>
      <c r="TZ29" s="39"/>
      <c r="UA29" s="39"/>
      <c r="UB29" s="39"/>
      <c r="UC29" s="39"/>
      <c r="UD29" s="39"/>
      <c r="UE29" s="39"/>
      <c r="UF29" s="39"/>
      <c r="UG29" s="39"/>
      <c r="UH29" s="39"/>
      <c r="UI29" s="39"/>
      <c r="UJ29" s="39"/>
      <c r="UK29" s="39"/>
      <c r="UL29" s="39"/>
      <c r="UM29" s="39"/>
      <c r="UN29" s="39"/>
      <c r="UO29" s="39"/>
      <c r="UP29" s="39"/>
      <c r="UQ29" s="39"/>
      <c r="UR29" s="39"/>
      <c r="US29" s="39"/>
      <c r="UT29" s="39"/>
      <c r="UU29" s="39"/>
      <c r="UV29" s="39"/>
      <c r="UW29" s="39"/>
      <c r="UX29" s="39"/>
      <c r="UY29" s="39"/>
      <c r="UZ29" s="39"/>
      <c r="VA29" s="39"/>
      <c r="VB29" s="39"/>
      <c r="VC29" s="39"/>
      <c r="VD29" s="39"/>
      <c r="VE29" s="39"/>
      <c r="VF29" s="39"/>
      <c r="VG29" s="39"/>
      <c r="VH29" s="39"/>
      <c r="VI29" s="39"/>
      <c r="VJ29" s="39"/>
      <c r="VK29" s="39"/>
      <c r="VL29" s="39"/>
      <c r="VM29" s="39"/>
      <c r="VN29" s="39"/>
      <c r="VO29" s="39"/>
      <c r="VP29" s="39"/>
      <c r="VQ29" s="39"/>
      <c r="VR29" s="39"/>
      <c r="VS29" s="39"/>
      <c r="VT29" s="39"/>
      <c r="VU29" s="39"/>
      <c r="VV29" s="39"/>
      <c r="VW29" s="39"/>
      <c r="VX29" s="39"/>
      <c r="VY29" s="39"/>
      <c r="VZ29" s="39"/>
      <c r="WA29" s="39"/>
      <c r="WB29" s="39"/>
      <c r="WC29" s="39"/>
      <c r="WD29" s="39"/>
      <c r="WE29" s="39"/>
      <c r="WF29" s="39"/>
      <c r="WG29" s="39"/>
      <c r="WH29" s="39"/>
      <c r="WI29" s="39"/>
      <c r="WJ29" s="39"/>
      <c r="WK29" s="39"/>
      <c r="WL29" s="39"/>
      <c r="WM29" s="39"/>
      <c r="WN29" s="39"/>
      <c r="WO29" s="39"/>
      <c r="WP29" s="39"/>
      <c r="WQ29" s="39"/>
      <c r="WR29" s="39"/>
      <c r="WS29" s="39"/>
      <c r="WT29" s="39"/>
      <c r="WU29" s="39"/>
      <c r="WV29" s="39"/>
      <c r="WW29" s="39"/>
      <c r="WX29" s="39"/>
      <c r="WY29" s="39"/>
      <c r="WZ29" s="39"/>
      <c r="XA29" s="39"/>
      <c r="XB29" s="39"/>
      <c r="XC29" s="39"/>
      <c r="XD29" s="39"/>
      <c r="XE29" s="39"/>
      <c r="XF29" s="39"/>
      <c r="XG29" s="39"/>
      <c r="XH29" s="39"/>
      <c r="XI29" s="39"/>
      <c r="XJ29" s="39"/>
      <c r="XK29" s="39"/>
      <c r="XL29" s="39"/>
      <c r="XM29" s="39"/>
      <c r="XN29" s="39"/>
      <c r="XO29" s="39"/>
      <c r="XP29" s="39"/>
      <c r="XQ29" s="39"/>
      <c r="XR29" s="39"/>
      <c r="XS29" s="39"/>
      <c r="XT29" s="39"/>
      <c r="XU29" s="39"/>
      <c r="XV29" s="39"/>
      <c r="XW29" s="39"/>
      <c r="XX29" s="39"/>
      <c r="XY29" s="39"/>
      <c r="XZ29" s="39"/>
      <c r="YA29" s="39"/>
      <c r="YB29" s="39"/>
      <c r="YC29" s="39"/>
      <c r="YD29" s="39"/>
      <c r="YE29" s="39"/>
      <c r="YF29" s="39"/>
      <c r="YG29" s="39"/>
      <c r="YH29" s="39"/>
      <c r="YI29" s="39"/>
      <c r="YJ29" s="39"/>
      <c r="YK29" s="39"/>
      <c r="YL29" s="39"/>
      <c r="YM29" s="39"/>
      <c r="YN29" s="39"/>
      <c r="YO29" s="39"/>
      <c r="YP29" s="39"/>
      <c r="YQ29" s="39"/>
      <c r="YR29" s="39"/>
      <c r="YS29" s="39"/>
      <c r="YT29" s="39"/>
      <c r="YU29" s="39"/>
      <c r="YV29" s="39"/>
      <c r="YW29" s="39"/>
      <c r="YX29" s="39"/>
      <c r="YY29" s="39"/>
      <c r="YZ29" s="39"/>
      <c r="ZA29" s="39"/>
      <c r="ZB29" s="39"/>
      <c r="ZC29" s="39"/>
      <c r="ZD29" s="39"/>
      <c r="ZE29" s="39"/>
      <c r="ZF29" s="39"/>
      <c r="ZG29" s="39"/>
      <c r="ZH29" s="39"/>
      <c r="ZI29" s="39"/>
      <c r="ZJ29" s="39"/>
      <c r="ZK29" s="39"/>
      <c r="ZL29" s="39"/>
      <c r="ZM29" s="39"/>
      <c r="ZN29" s="39"/>
      <c r="ZO29" s="39"/>
      <c r="ZP29" s="39"/>
      <c r="ZQ29" s="39"/>
      <c r="ZR29" s="39"/>
      <c r="ZS29" s="39"/>
      <c r="ZT29" s="39"/>
      <c r="ZU29" s="39"/>
      <c r="ZV29" s="39"/>
      <c r="ZW29" s="39"/>
      <c r="ZX29" s="39"/>
      <c r="ZY29" s="39"/>
      <c r="ZZ29" s="39"/>
      <c r="AAA29" s="39"/>
      <c r="AAB29" s="39"/>
      <c r="AAC29" s="39"/>
      <c r="AAD29" s="39"/>
      <c r="AAE29" s="39"/>
      <c r="AAF29" s="39"/>
      <c r="AAG29" s="39"/>
      <c r="AAH29" s="39"/>
      <c r="AAI29" s="39"/>
      <c r="AAJ29" s="39"/>
      <c r="AAK29" s="39"/>
      <c r="AAL29" s="39"/>
      <c r="AAM29" s="39"/>
      <c r="AAN29" s="39"/>
      <c r="AAO29" s="39"/>
      <c r="AAP29" s="39"/>
      <c r="AAQ29" s="39"/>
      <c r="AAR29" s="39"/>
      <c r="AAS29" s="39"/>
      <c r="AAT29" s="39"/>
      <c r="AAU29" s="39"/>
      <c r="AAV29" s="39"/>
      <c r="AAW29" s="39"/>
      <c r="AAX29" s="39"/>
      <c r="AAY29" s="39"/>
      <c r="AAZ29" s="39"/>
      <c r="ABA29" s="39"/>
      <c r="ABB29" s="39"/>
      <c r="ABC29" s="39"/>
      <c r="ABD29" s="39"/>
      <c r="ABE29" s="39"/>
      <c r="ABF29" s="39"/>
      <c r="ABG29" s="39"/>
      <c r="ABH29" s="39"/>
      <c r="ABI29" s="39"/>
      <c r="ABJ29" s="39"/>
      <c r="ABK29" s="39"/>
      <c r="ABL29" s="39"/>
      <c r="ABM29" s="39"/>
      <c r="ABN29" s="39"/>
      <c r="ABO29" s="39"/>
      <c r="ABP29" s="39"/>
      <c r="ABQ29" s="39"/>
      <c r="ABR29" s="39"/>
      <c r="ABS29" s="39"/>
      <c r="ABT29" s="39"/>
      <c r="ABU29" s="39"/>
      <c r="ABV29" s="39"/>
      <c r="ABW29" s="39"/>
      <c r="ABX29" s="39"/>
      <c r="ABY29" s="39"/>
      <c r="ABZ29" s="39"/>
      <c r="ACA29" s="39"/>
      <c r="ACB29" s="39"/>
      <c r="ACC29" s="39"/>
      <c r="ACD29" s="39"/>
      <c r="ACE29" s="39"/>
      <c r="ACF29" s="39"/>
      <c r="ACG29" s="39"/>
      <c r="ACH29" s="39"/>
      <c r="ACI29" s="39"/>
      <c r="ACJ29" s="39"/>
      <c r="ACK29" s="39"/>
      <c r="ACL29" s="39"/>
      <c r="ACM29" s="39"/>
      <c r="ACN29" s="39"/>
      <c r="ACO29" s="39"/>
      <c r="ACP29" s="39"/>
      <c r="ACQ29" s="39"/>
      <c r="ACR29" s="39"/>
      <c r="ACS29" s="39"/>
      <c r="ACT29" s="39"/>
      <c r="ACU29" s="39"/>
      <c r="ACV29" s="39"/>
      <c r="ACW29" s="39"/>
      <c r="ACX29" s="39"/>
      <c r="ACY29" s="39"/>
      <c r="ACZ29" s="39"/>
      <c r="ADA29" s="39"/>
      <c r="ADB29" s="39"/>
      <c r="ADC29" s="39"/>
      <c r="ADD29" s="39"/>
      <c r="ADE29" s="39"/>
      <c r="ADF29" s="39"/>
      <c r="ADG29" s="39"/>
      <c r="ADH29" s="39"/>
      <c r="ADI29" s="39"/>
      <c r="ADJ29" s="39"/>
      <c r="ADK29" s="39"/>
      <c r="ADL29" s="39"/>
      <c r="ADM29" s="39"/>
      <c r="ADN29" s="39"/>
      <c r="ADO29" s="39"/>
      <c r="ADP29" s="39"/>
      <c r="ADQ29" s="39"/>
      <c r="ADR29" s="39"/>
      <c r="ADS29" s="39"/>
      <c r="ADT29" s="39"/>
      <c r="ADU29" s="39"/>
      <c r="ADV29" s="39"/>
      <c r="ADW29" s="39"/>
      <c r="ADX29" s="39"/>
      <c r="ADY29" s="39"/>
      <c r="ADZ29" s="39"/>
      <c r="AEA29" s="39"/>
      <c r="AEB29" s="39"/>
      <c r="AEC29" s="39"/>
      <c r="AED29" s="39"/>
      <c r="AEE29" s="39"/>
      <c r="AEF29" s="39"/>
      <c r="AEG29" s="39"/>
      <c r="AEH29" s="39"/>
      <c r="AEI29" s="39"/>
      <c r="AEJ29" s="39"/>
      <c r="AEK29" s="39"/>
      <c r="AEL29" s="39"/>
      <c r="AEM29" s="39"/>
      <c r="AEN29" s="39"/>
      <c r="AEO29" s="39"/>
      <c r="AEP29" s="39"/>
      <c r="AEQ29" s="39"/>
      <c r="AER29" s="39"/>
      <c r="AES29" s="39"/>
      <c r="AET29" s="39"/>
      <c r="AEU29" s="39"/>
      <c r="AEV29" s="39"/>
      <c r="AEW29" s="39"/>
      <c r="AEX29" s="39"/>
      <c r="AEY29" s="39"/>
      <c r="AEZ29" s="39"/>
      <c r="AFA29" s="39"/>
      <c r="AFB29" s="39"/>
      <c r="AFC29" s="39"/>
      <c r="AFD29" s="39"/>
      <c r="AFE29" s="39"/>
      <c r="AFF29" s="39"/>
      <c r="AFG29" s="39"/>
      <c r="AFH29" s="39"/>
      <c r="AFI29" s="39"/>
      <c r="AFJ29" s="39"/>
      <c r="AFK29" s="39"/>
      <c r="AFL29" s="39"/>
      <c r="AFM29" s="39"/>
      <c r="AFN29" s="39"/>
      <c r="AFO29" s="39"/>
      <c r="AFP29" s="39"/>
      <c r="AFQ29" s="39"/>
      <c r="AFR29" s="39"/>
      <c r="AFS29" s="39"/>
      <c r="AFT29" s="39"/>
      <c r="AFU29" s="39"/>
      <c r="AFV29" s="39"/>
      <c r="AFW29" s="39"/>
      <c r="AFX29" s="39"/>
      <c r="AFY29" s="39"/>
      <c r="AFZ29" s="39"/>
      <c r="AGA29" s="39"/>
      <c r="AGB29" s="39"/>
      <c r="AGC29" s="39"/>
      <c r="AGD29" s="39"/>
      <c r="AGE29" s="39"/>
      <c r="AGF29" s="39"/>
      <c r="AGG29" s="39"/>
      <c r="AGH29" s="39"/>
      <c r="AGI29" s="39"/>
      <c r="AGJ29" s="39"/>
      <c r="AGK29" s="39"/>
      <c r="AGL29" s="39"/>
      <c r="AGM29" s="39"/>
      <c r="AGN29" s="39"/>
      <c r="AGO29" s="39"/>
      <c r="AGP29" s="39"/>
      <c r="AGQ29" s="39"/>
      <c r="AGR29" s="39"/>
      <c r="AGS29" s="39"/>
      <c r="AGT29" s="39"/>
      <c r="AGU29" s="39"/>
      <c r="AGV29" s="39"/>
      <c r="AGW29" s="39"/>
      <c r="AGX29" s="39"/>
      <c r="AGY29" s="39"/>
      <c r="AGZ29" s="39"/>
      <c r="AHA29" s="39"/>
      <c r="AHB29" s="39"/>
      <c r="AHC29" s="39"/>
      <c r="AHD29" s="39"/>
      <c r="AHE29" s="39"/>
      <c r="AHF29" s="39"/>
      <c r="AHG29" s="39"/>
      <c r="AHH29" s="39"/>
      <c r="AHI29" s="39"/>
      <c r="AHJ29" s="39"/>
      <c r="AHK29" s="39"/>
      <c r="AHL29" s="39"/>
      <c r="AHM29" s="39"/>
      <c r="AHN29" s="39"/>
      <c r="AHO29" s="39"/>
      <c r="AHP29" s="39"/>
      <c r="AHQ29" s="39"/>
      <c r="AHR29" s="39"/>
      <c r="AHS29" s="39"/>
      <c r="AHT29" s="39"/>
      <c r="AHU29" s="39"/>
      <c r="AHV29" s="39"/>
      <c r="AHW29" s="39"/>
      <c r="AHX29" s="39"/>
      <c r="AHY29" s="39"/>
      <c r="AHZ29" s="39"/>
      <c r="AIA29" s="39"/>
      <c r="AIB29" s="39"/>
      <c r="AIC29" s="39"/>
      <c r="AID29" s="39"/>
      <c r="AIE29" s="39"/>
      <c r="AIF29" s="39"/>
      <c r="AIG29" s="39"/>
      <c r="AIH29" s="39"/>
      <c r="AII29" s="39"/>
      <c r="AIJ29" s="39"/>
      <c r="AIK29" s="39"/>
      <c r="AIL29" s="39"/>
      <c r="AIM29" s="39"/>
      <c r="AIN29" s="39"/>
      <c r="AIO29" s="39"/>
      <c r="AIP29" s="39"/>
      <c r="AIQ29" s="39"/>
      <c r="AIR29" s="39"/>
      <c r="AIS29" s="39"/>
      <c r="AIT29" s="39"/>
      <c r="AIU29" s="39"/>
      <c r="AIV29" s="39"/>
      <c r="AIW29" s="39"/>
      <c r="AIX29" s="39"/>
      <c r="AIY29" s="39"/>
      <c r="AIZ29" s="39"/>
      <c r="AJA29" s="39"/>
      <c r="AJB29" s="39"/>
      <c r="AJC29" s="39"/>
      <c r="AJD29" s="39"/>
      <c r="AJE29" s="39"/>
      <c r="AJF29" s="39"/>
      <c r="AJG29" s="39"/>
      <c r="AJH29" s="39"/>
      <c r="AJI29" s="39"/>
      <c r="AJJ29" s="39"/>
      <c r="AJK29" s="39"/>
      <c r="AJL29" s="39"/>
      <c r="AJM29" s="39"/>
      <c r="AJN29" s="39"/>
      <c r="AJO29" s="39"/>
      <c r="AJP29" s="39"/>
      <c r="AJQ29" s="39"/>
      <c r="AJR29" s="39"/>
      <c r="AJS29" s="39"/>
      <c r="AJT29" s="39"/>
      <c r="AJU29" s="39"/>
      <c r="AJV29" s="39"/>
      <c r="AJW29" s="39"/>
      <c r="AJX29" s="39"/>
      <c r="AJY29" s="39"/>
      <c r="AJZ29" s="39"/>
      <c r="AKA29" s="39"/>
      <c r="AKB29" s="39"/>
      <c r="AKC29" s="39"/>
      <c r="AKD29" s="39"/>
      <c r="AKE29" s="39"/>
      <c r="AKF29" s="39"/>
      <c r="AKG29" s="39"/>
      <c r="AKH29" s="39"/>
      <c r="AKI29" s="39"/>
      <c r="AKJ29" s="39"/>
      <c r="AKK29" s="39"/>
      <c r="AKL29" s="39"/>
      <c r="AKM29" s="39"/>
      <c r="AKN29" s="39"/>
      <c r="AKO29" s="39"/>
      <c r="AKP29" s="39"/>
      <c r="AKQ29" s="39"/>
      <c r="AKR29" s="39"/>
      <c r="AKS29" s="39"/>
      <c r="AKT29" s="39"/>
      <c r="AKU29" s="39"/>
      <c r="AKV29" s="39"/>
      <c r="AKW29" s="39"/>
      <c r="AKX29" s="39"/>
      <c r="AKY29" s="39"/>
      <c r="AKZ29" s="39"/>
      <c r="ALA29" s="39"/>
      <c r="ALB29" s="39"/>
      <c r="ALC29" s="39"/>
      <c r="ALD29" s="39"/>
      <c r="ALE29" s="39"/>
      <c r="ALF29" s="39"/>
      <c r="ALG29" s="39"/>
      <c r="ALH29" s="39"/>
      <c r="ALI29" s="39"/>
      <c r="ALJ29" s="39"/>
      <c r="ALK29" s="39"/>
      <c r="ALL29" s="39"/>
      <c r="ALM29" s="39"/>
      <c r="ALN29" s="39"/>
      <c r="ALO29" s="39"/>
      <c r="ALP29" s="39"/>
      <c r="ALQ29" s="39"/>
      <c r="ALR29" s="39"/>
      <c r="ALS29" s="39"/>
      <c r="ALT29" s="39"/>
      <c r="ALU29" s="39"/>
      <c r="ALV29" s="39"/>
      <c r="ALW29" s="39"/>
      <c r="ALX29" s="39"/>
      <c r="ALY29" s="39"/>
      <c r="ALZ29" s="39"/>
      <c r="AMA29" s="39"/>
      <c r="AMB29" s="39"/>
      <c r="AMC29" s="39"/>
      <c r="AMD29" s="39"/>
      <c r="AME29" s="39"/>
      <c r="AMF29" s="39"/>
      <c r="AMG29" s="39"/>
      <c r="AMH29" s="39"/>
      <c r="AMI29" s="39"/>
      <c r="AMJ29" s="39"/>
      <c r="AMK29" s="39"/>
      <c r="AML29" s="39"/>
      <c r="AMM29" s="39"/>
      <c r="AMN29" s="39"/>
      <c r="AMO29" s="39"/>
      <c r="AMP29" s="39"/>
      <c r="AMQ29" s="39"/>
    </row>
    <row r="30" spans="1:1031" ht="20.100000000000001" customHeight="1">
      <c r="A30" s="60"/>
      <c r="B30" s="62" t="s">
        <v>53</v>
      </c>
      <c r="C30" s="62"/>
      <c r="D30" s="32">
        <v>140</v>
      </c>
      <c r="E30" s="32">
        <v>95</v>
      </c>
      <c r="F30" s="32">
        <v>45</v>
      </c>
      <c r="G30" s="51"/>
      <c r="H30" s="40"/>
      <c r="I30" s="39"/>
      <c r="J30" s="39"/>
      <c r="K30" s="39"/>
      <c r="L30" s="39"/>
      <c r="M30" s="39"/>
      <c r="N30" s="39"/>
      <c r="O30" s="39"/>
      <c r="P30" s="41"/>
      <c r="Q30" s="39"/>
      <c r="R30" s="39"/>
      <c r="S30" s="42"/>
      <c r="T30" s="42"/>
      <c r="U30" s="42"/>
    </row>
    <row r="31" spans="1:1031" ht="20.100000000000001" customHeight="1">
      <c r="A31" s="60"/>
      <c r="B31" s="57" t="s">
        <v>28</v>
      </c>
      <c r="C31" s="57"/>
      <c r="D31" s="32">
        <v>115</v>
      </c>
      <c r="E31" s="32">
        <v>81</v>
      </c>
      <c r="F31" s="32">
        <v>34</v>
      </c>
      <c r="G31" s="51"/>
    </row>
    <row r="32" spans="1:1031" ht="20.100000000000001" customHeight="1">
      <c r="A32" s="61"/>
      <c r="B32" s="57" t="s">
        <v>29</v>
      </c>
      <c r="C32" s="57"/>
      <c r="D32" s="32">
        <v>25</v>
      </c>
      <c r="E32" s="32">
        <v>14</v>
      </c>
      <c r="F32" s="32">
        <v>11</v>
      </c>
      <c r="G32" s="51"/>
      <c r="H32" s="28"/>
      <c r="I32" s="7"/>
      <c r="J32" s="7"/>
      <c r="K32" s="7"/>
      <c r="L32" s="7"/>
      <c r="M32" s="7"/>
      <c r="N32" s="7"/>
      <c r="O32" s="7"/>
      <c r="P32" s="23"/>
      <c r="Q32" s="7"/>
      <c r="R32" s="7"/>
      <c r="S32" s="7"/>
      <c r="T32" s="7"/>
      <c r="U32" s="7"/>
      <c r="V32" s="7"/>
      <c r="W32" s="7"/>
    </row>
    <row r="33" spans="1:24" ht="20.100000000000001" customHeight="1">
      <c r="A33" s="59" t="s">
        <v>57</v>
      </c>
      <c r="B33" s="62" t="s">
        <v>53</v>
      </c>
      <c r="C33" s="62"/>
      <c r="D33" s="32">
        <v>4902</v>
      </c>
      <c r="E33" s="32">
        <v>2897</v>
      </c>
      <c r="F33" s="32">
        <v>2005</v>
      </c>
      <c r="G33" s="51"/>
      <c r="H33" s="28"/>
      <c r="I33" s="7"/>
      <c r="J33" s="7"/>
      <c r="K33" s="7"/>
      <c r="L33" s="7"/>
      <c r="M33" s="7"/>
      <c r="N33" s="7"/>
      <c r="O33" s="7"/>
      <c r="P33" s="23"/>
      <c r="Q33" s="7"/>
      <c r="R33" s="7"/>
      <c r="S33" s="7"/>
      <c r="T33" s="7"/>
      <c r="U33" s="7"/>
      <c r="V33" s="7"/>
      <c r="W33" s="7"/>
      <c r="X33" s="7"/>
    </row>
    <row r="34" spans="1:24" ht="20.100000000000001" customHeight="1">
      <c r="A34" s="60"/>
      <c r="B34" s="58" t="s">
        <v>30</v>
      </c>
      <c r="C34" s="58"/>
      <c r="D34" s="32">
        <v>1339</v>
      </c>
      <c r="E34" s="32">
        <v>738</v>
      </c>
      <c r="F34" s="32">
        <v>601</v>
      </c>
      <c r="G34" s="51"/>
      <c r="H34" s="28"/>
      <c r="I34" s="7"/>
      <c r="J34" s="7"/>
      <c r="K34" s="7"/>
      <c r="L34" s="7"/>
      <c r="M34" s="7"/>
      <c r="N34" s="7"/>
      <c r="O34" s="7"/>
      <c r="P34" s="23"/>
      <c r="Q34" s="7"/>
      <c r="R34" s="7"/>
      <c r="S34" s="12"/>
      <c r="T34" s="12"/>
      <c r="U34" s="12"/>
    </row>
    <row r="35" spans="1:24" ht="20.100000000000001" customHeight="1">
      <c r="A35" s="60"/>
      <c r="B35" s="44" t="s">
        <v>31</v>
      </c>
      <c r="C35" s="45"/>
      <c r="D35" s="32">
        <v>1048</v>
      </c>
      <c r="E35" s="32">
        <v>542</v>
      </c>
      <c r="F35" s="32">
        <v>506</v>
      </c>
      <c r="G35" s="51"/>
      <c r="S35" s="1"/>
      <c r="T35" s="1"/>
      <c r="U35" s="1"/>
    </row>
    <row r="36" spans="1:24" ht="20.100000000000001" customHeight="1">
      <c r="A36" s="60"/>
      <c r="B36" s="44" t="s">
        <v>32</v>
      </c>
      <c r="C36" s="45"/>
      <c r="D36" s="32">
        <v>303</v>
      </c>
      <c r="E36" s="32">
        <v>198</v>
      </c>
      <c r="F36" s="32">
        <v>105</v>
      </c>
      <c r="G36" s="51"/>
      <c r="S36" s="1"/>
      <c r="T36" s="1"/>
      <c r="U36" s="1"/>
    </row>
    <row r="37" spans="1:24" ht="20.100000000000001" customHeight="1">
      <c r="A37" s="60"/>
      <c r="B37" s="44" t="s">
        <v>33</v>
      </c>
      <c r="C37" s="45"/>
      <c r="D37" s="32">
        <v>681</v>
      </c>
      <c r="E37" s="32">
        <v>425</v>
      </c>
      <c r="F37" s="32">
        <v>256</v>
      </c>
      <c r="G37" s="51"/>
      <c r="S37" s="1"/>
      <c r="T37" s="1"/>
      <c r="U37" s="1"/>
    </row>
    <row r="38" spans="1:24" ht="20.100000000000001" customHeight="1">
      <c r="A38" s="60"/>
      <c r="B38" s="44" t="s">
        <v>34</v>
      </c>
      <c r="C38" s="45"/>
      <c r="D38" s="32">
        <v>243</v>
      </c>
      <c r="E38" s="32">
        <v>171</v>
      </c>
      <c r="F38" s="32">
        <v>72</v>
      </c>
      <c r="G38" s="51"/>
      <c r="S38" s="1"/>
      <c r="T38" s="1"/>
      <c r="U38" s="1"/>
    </row>
    <row r="39" spans="1:24" ht="20.100000000000001" customHeight="1">
      <c r="A39" s="60"/>
      <c r="B39" s="44" t="s">
        <v>35</v>
      </c>
      <c r="C39" s="45"/>
      <c r="D39" s="32">
        <v>453</v>
      </c>
      <c r="E39" s="32">
        <v>270</v>
      </c>
      <c r="F39" s="32">
        <v>183</v>
      </c>
      <c r="G39" s="51"/>
      <c r="S39" s="1"/>
      <c r="T39" s="1"/>
      <c r="U39" s="1"/>
    </row>
    <row r="40" spans="1:24" ht="20.100000000000001" customHeight="1">
      <c r="A40" s="60"/>
      <c r="B40" s="44" t="s">
        <v>36</v>
      </c>
      <c r="C40" s="45"/>
      <c r="D40" s="32">
        <v>87</v>
      </c>
      <c r="E40" s="32">
        <v>55</v>
      </c>
      <c r="F40" s="32">
        <v>32</v>
      </c>
      <c r="G40" s="51"/>
      <c r="S40" s="1"/>
      <c r="T40" s="1"/>
      <c r="U40" s="1"/>
    </row>
    <row r="41" spans="1:24" ht="20.100000000000001" customHeight="1">
      <c r="A41" s="60"/>
      <c r="B41" s="44" t="s">
        <v>37</v>
      </c>
      <c r="C41" s="45"/>
      <c r="D41" s="32">
        <v>51</v>
      </c>
      <c r="E41" s="32">
        <v>28</v>
      </c>
      <c r="F41" s="32">
        <v>23</v>
      </c>
      <c r="G41" s="51"/>
      <c r="S41" s="1"/>
      <c r="T41" s="1"/>
      <c r="U41" s="1"/>
    </row>
    <row r="42" spans="1:24" ht="20.100000000000001" customHeight="1">
      <c r="A42" s="60"/>
      <c r="B42" s="44" t="s">
        <v>38</v>
      </c>
      <c r="C42" s="45"/>
      <c r="D42" s="32">
        <v>28</v>
      </c>
      <c r="E42" s="32">
        <v>23</v>
      </c>
      <c r="F42" s="32">
        <v>5</v>
      </c>
      <c r="G42" s="51"/>
      <c r="S42" s="1"/>
      <c r="T42" s="1"/>
      <c r="U42" s="1"/>
    </row>
    <row r="43" spans="1:24" ht="20.100000000000001" customHeight="1">
      <c r="A43" s="60"/>
      <c r="B43" s="44" t="s">
        <v>39</v>
      </c>
      <c r="C43" s="45"/>
      <c r="D43" s="32">
        <v>137</v>
      </c>
      <c r="E43" s="32">
        <v>103</v>
      </c>
      <c r="F43" s="32">
        <v>34</v>
      </c>
      <c r="G43" s="51"/>
      <c r="S43" s="1"/>
      <c r="T43" s="1"/>
      <c r="U43" s="1"/>
    </row>
    <row r="44" spans="1:24" ht="20.100000000000001" customHeight="1">
      <c r="A44" s="60"/>
      <c r="B44" s="44" t="s">
        <v>40</v>
      </c>
      <c r="C44" s="45"/>
      <c r="D44" s="32">
        <v>76</v>
      </c>
      <c r="E44" s="32">
        <v>47</v>
      </c>
      <c r="F44" s="32">
        <v>29</v>
      </c>
      <c r="G44" s="51"/>
      <c r="S44" s="1"/>
      <c r="T44" s="1"/>
      <c r="U44" s="1"/>
    </row>
    <row r="45" spans="1:24" ht="20.100000000000001" customHeight="1">
      <c r="A45" s="60"/>
      <c r="B45" s="46" t="s">
        <v>41</v>
      </c>
      <c r="C45" s="45"/>
      <c r="D45" s="32">
        <v>45</v>
      </c>
      <c r="E45" s="32">
        <v>29</v>
      </c>
      <c r="F45" s="32">
        <v>16</v>
      </c>
      <c r="G45" s="51"/>
      <c r="S45" s="1"/>
      <c r="T45" s="1"/>
      <c r="U45" s="1"/>
    </row>
    <row r="46" spans="1:24" ht="20.100000000000001" customHeight="1">
      <c r="A46" s="60"/>
      <c r="B46" s="46" t="s">
        <v>42</v>
      </c>
      <c r="C46" s="45"/>
      <c r="D46" s="32">
        <v>34</v>
      </c>
      <c r="E46" s="32">
        <v>24</v>
      </c>
      <c r="F46" s="32">
        <v>10</v>
      </c>
      <c r="G46" s="51"/>
      <c r="S46" s="1"/>
      <c r="T46" s="1"/>
      <c r="U46" s="1"/>
    </row>
    <row r="47" spans="1:24" ht="20.100000000000001" customHeight="1">
      <c r="A47" s="60"/>
      <c r="B47" s="46" t="s">
        <v>43</v>
      </c>
      <c r="C47" s="45"/>
      <c r="D47" s="32">
        <v>72</v>
      </c>
      <c r="E47" s="32">
        <v>48</v>
      </c>
      <c r="F47" s="32">
        <v>24</v>
      </c>
      <c r="G47" s="51"/>
      <c r="S47" s="1"/>
      <c r="T47" s="1"/>
      <c r="U47" s="1"/>
    </row>
    <row r="48" spans="1:24" ht="20.100000000000001" customHeight="1">
      <c r="A48" s="60"/>
      <c r="B48" s="46" t="s">
        <v>44</v>
      </c>
      <c r="C48" s="45"/>
      <c r="D48" s="32">
        <v>33</v>
      </c>
      <c r="E48" s="32">
        <v>22</v>
      </c>
      <c r="F48" s="32">
        <v>11</v>
      </c>
      <c r="G48" s="51"/>
      <c r="S48" s="1"/>
      <c r="T48" s="1"/>
      <c r="U48" s="1"/>
    </row>
    <row r="49" spans="1:21" ht="20.100000000000001" customHeight="1">
      <c r="A49" s="60"/>
      <c r="B49" s="46" t="s">
        <v>45</v>
      </c>
      <c r="C49" s="45"/>
      <c r="D49" s="32">
        <v>77</v>
      </c>
      <c r="E49" s="32">
        <v>50</v>
      </c>
      <c r="F49" s="32">
        <v>27</v>
      </c>
      <c r="G49" s="51"/>
      <c r="S49" s="1"/>
      <c r="T49" s="1"/>
      <c r="U49" s="1"/>
    </row>
    <row r="50" spans="1:21" ht="20.100000000000001" customHeight="1">
      <c r="A50" s="60"/>
      <c r="B50" s="46" t="s">
        <v>46</v>
      </c>
      <c r="C50" s="45"/>
      <c r="D50" s="32">
        <v>5</v>
      </c>
      <c r="E50" s="32">
        <v>3</v>
      </c>
      <c r="F50" s="32">
        <v>2</v>
      </c>
      <c r="G50" s="51"/>
      <c r="S50" s="1"/>
      <c r="T50" s="1"/>
      <c r="U50" s="1"/>
    </row>
    <row r="51" spans="1:21" ht="20.100000000000001" customHeight="1">
      <c r="A51" s="60"/>
      <c r="B51" s="46" t="s">
        <v>47</v>
      </c>
      <c r="C51" s="45"/>
      <c r="D51" s="32">
        <v>81</v>
      </c>
      <c r="E51" s="31">
        <v>54</v>
      </c>
      <c r="F51" s="31">
        <v>27</v>
      </c>
      <c r="G51" s="52"/>
      <c r="S51" s="1"/>
      <c r="T51" s="1"/>
      <c r="U51" s="1"/>
    </row>
    <row r="52" spans="1:21" ht="20.100000000000001" customHeight="1">
      <c r="A52" s="60"/>
      <c r="B52" s="46" t="s">
        <v>48</v>
      </c>
      <c r="C52" s="45"/>
      <c r="D52" s="32">
        <v>61</v>
      </c>
      <c r="E52" s="31">
        <v>35</v>
      </c>
      <c r="F52" s="31">
        <v>26</v>
      </c>
      <c r="G52" s="52"/>
      <c r="S52" s="1"/>
      <c r="T52" s="1"/>
      <c r="U52" s="1"/>
    </row>
    <row r="53" spans="1:21" ht="20.100000000000001" customHeight="1">
      <c r="A53" s="60"/>
      <c r="B53" s="46" t="s">
        <v>49</v>
      </c>
      <c r="C53" s="45"/>
      <c r="D53" s="32">
        <v>45</v>
      </c>
      <c r="E53" s="31">
        <v>30</v>
      </c>
      <c r="F53" s="31">
        <v>15</v>
      </c>
      <c r="G53" s="52"/>
    </row>
    <row r="54" spans="1:21" ht="20.100000000000001" customHeight="1">
      <c r="A54" s="60"/>
      <c r="B54" s="46" t="s">
        <v>50</v>
      </c>
      <c r="C54" s="45"/>
      <c r="D54" s="32">
        <v>2</v>
      </c>
      <c r="E54" s="31">
        <v>2</v>
      </c>
      <c r="F54" s="31">
        <v>0</v>
      </c>
      <c r="G54" s="52"/>
    </row>
    <row r="55" spans="1:21" ht="20.100000000000001" customHeight="1">
      <c r="A55" s="61"/>
      <c r="B55" s="46" t="s">
        <v>51</v>
      </c>
      <c r="C55" s="45"/>
      <c r="D55" s="32">
        <v>1</v>
      </c>
      <c r="E55" s="31">
        <v>0</v>
      </c>
      <c r="F55" s="31">
        <v>1</v>
      </c>
      <c r="G55" s="52"/>
    </row>
  </sheetData>
  <mergeCells count="53">
    <mergeCell ref="A23:A28"/>
    <mergeCell ref="B23:B24"/>
    <mergeCell ref="B25:B26"/>
    <mergeCell ref="B27:B28"/>
    <mergeCell ref="A11:A16"/>
    <mergeCell ref="B11:B12"/>
    <mergeCell ref="B13:B14"/>
    <mergeCell ref="B15:B16"/>
    <mergeCell ref="A17:A22"/>
    <mergeCell ref="B17:B18"/>
    <mergeCell ref="B19:B20"/>
    <mergeCell ref="B21:B22"/>
    <mergeCell ref="A1:U1"/>
    <mergeCell ref="A2:U2"/>
    <mergeCell ref="T3:U3"/>
    <mergeCell ref="A4:C4"/>
    <mergeCell ref="A5:A10"/>
    <mergeCell ref="B5:B6"/>
    <mergeCell ref="B7:B8"/>
    <mergeCell ref="B9:B10"/>
    <mergeCell ref="D4:F4"/>
    <mergeCell ref="D5:F5"/>
    <mergeCell ref="D6:F6"/>
    <mergeCell ref="D7:F7"/>
    <mergeCell ref="D19:F19"/>
    <mergeCell ref="D20:F20"/>
    <mergeCell ref="D12:F12"/>
    <mergeCell ref="D13:F13"/>
    <mergeCell ref="D14:F14"/>
    <mergeCell ref="D15:F15"/>
    <mergeCell ref="B32:C32"/>
    <mergeCell ref="B34:C34"/>
    <mergeCell ref="A29:A32"/>
    <mergeCell ref="B30:C30"/>
    <mergeCell ref="B33:C33"/>
    <mergeCell ref="A33:A55"/>
    <mergeCell ref="B29:C29"/>
    <mergeCell ref="D8:F8"/>
    <mergeCell ref="D9:F9"/>
    <mergeCell ref="D10:F10"/>
    <mergeCell ref="D11:F11"/>
    <mergeCell ref="B31:C31"/>
    <mergeCell ref="D26:F26"/>
    <mergeCell ref="D27:F27"/>
    <mergeCell ref="D28:F28"/>
    <mergeCell ref="D21:F21"/>
    <mergeCell ref="D22:F22"/>
    <mergeCell ref="D23:F23"/>
    <mergeCell ref="D24:F24"/>
    <mergeCell ref="D25:F25"/>
    <mergeCell ref="D16:F16"/>
    <mergeCell ref="D17:F17"/>
    <mergeCell ref="D18:F18"/>
  </mergeCells>
  <phoneticPr fontId="7" type="noConversion"/>
  <printOptions horizontalCentered="1"/>
  <pageMargins left="0.70866141732283472" right="0.70866141732283472" top="0.31496062992125984" bottom="0.31496062992125984" header="0.51181102362204722" footer="0.51181102362204722"/>
  <pageSetup paperSize="9" scale="33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經濟部及所屬</vt:lpstr>
      <vt:lpstr>經濟部及所屬!Print_Area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何宗欣</dc:creator>
  <dc:description/>
  <cp:lastModifiedBy>吳同偉</cp:lastModifiedBy>
  <cp:revision>4</cp:revision>
  <cp:lastPrinted>2026-06-12T09:55:05Z</cp:lastPrinted>
  <dcterms:created xsi:type="dcterms:W3CDTF">2013-05-30T01:13:19Z</dcterms:created>
  <dcterms:modified xsi:type="dcterms:W3CDTF">2026-07-30T22:52:23Z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